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Juges\SAISON 2024-2025\6ème 2025\Formation 6ème débutant-2025\"/>
    </mc:Choice>
  </mc:AlternateContent>
  <xr:revisionPtr revIDLastSave="0" documentId="13_ncr:1_{2EA45907-C133-4C4A-963C-E61795BA9B96}" xr6:coauthVersionLast="47" xr6:coauthVersionMax="47" xr10:uidLastSave="{00000000-0000-0000-0000-000000000000}"/>
  <bookViews>
    <workbookView showHorizontalScroll="0" showSheetTabs="0" xWindow="-120" yWindow="-120" windowWidth="29040" windowHeight="15840" xr2:uid="{00000000-000D-0000-FFFF-FFFF00000000}"/>
  </bookViews>
  <sheets>
    <sheet name="Généralités" sheetId="1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G">INDIRECT(Généralités!$K$72)</definedName>
    <definedName name="Photo11G">INDIRECT(Généralités!$K$79)</definedName>
    <definedName name="Photo12G">INDIRECT(Généralités!$K$86)</definedName>
    <definedName name="Photo13G">INDIRECT(Généralités!$K$93)</definedName>
    <definedName name="Photo14G">INDIRECT(Généralités!$K$100)</definedName>
    <definedName name="Photo15G">INDIRECT(Généralités!$K$107)</definedName>
    <definedName name="Photo16G">INDIRECT(Généralités!$K$114)</definedName>
    <definedName name="Photo17G">INDIRECT(Généralités!$K$121)</definedName>
    <definedName name="Photo18G">INDIRECT(Généralités!$K$128)</definedName>
    <definedName name="Photo19G">INDIRECT(Généralités!$K$135)</definedName>
    <definedName name="Photo1G">INDIRECT(Généralités!$K$9)</definedName>
    <definedName name="Photo20G">INDIRECT(Généralités!$K$142)</definedName>
    <definedName name="Photo21G">INDIRECT(Généralités!$K$149)</definedName>
    <definedName name="Photo22G">INDIRECT(Généralités!$K$156)</definedName>
    <definedName name="Photo23G">INDIRECT(Généralités!$K$163)</definedName>
    <definedName name="Photo24G">INDIRECT(Généralités!$K$170)</definedName>
    <definedName name="Photo25G">INDIRECT(Généralités!$K$177)</definedName>
    <definedName name="Photo26G">INDIRECT(Généralités!$K$184)</definedName>
    <definedName name="Photo27G">INDIRECT(Généralités!$K$191)</definedName>
    <definedName name="Photo28G">INDIRECT(Généralités!$K$198)</definedName>
    <definedName name="Photo29G">INDIRECT(Généralités!$K$205)</definedName>
    <definedName name="Photo2G">INDIRECT(Généralités!$K$16)</definedName>
    <definedName name="Photo30G">INDIRECT(Généralités!$K$212)</definedName>
    <definedName name="Photo3G">INDIRECT(Généralités!$K$23)</definedName>
    <definedName name="Photo4G">INDIRECT(Généralités!$K$30)</definedName>
    <definedName name="Photo5G">INDIRECT(Généralités!$K$37)</definedName>
    <definedName name="Photo6G">INDIRECT(Généralités!$K$44)</definedName>
    <definedName name="Photo7G">INDIRECT(Généralités!$K$51)</definedName>
    <definedName name="Photo8G">INDIRECT(Généralités!$K$58)</definedName>
    <definedName name="Photo9G">INDIRECT(Généralités!$K$65)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N215" i="1" l="1"/>
  <c r="N214" i="1"/>
  <c r="N213" i="1"/>
  <c r="N212" i="1"/>
  <c r="P210" i="1"/>
  <c r="O210" i="1"/>
  <c r="N208" i="1"/>
  <c r="N207" i="1"/>
  <c r="N206" i="1"/>
  <c r="N205" i="1"/>
  <c r="P203" i="1"/>
  <c r="O203" i="1"/>
  <c r="N201" i="1"/>
  <c r="N200" i="1"/>
  <c r="N199" i="1"/>
  <c r="N198" i="1"/>
  <c r="P196" i="1"/>
  <c r="O196" i="1"/>
  <c r="N194" i="1"/>
  <c r="N193" i="1"/>
  <c r="N192" i="1"/>
  <c r="N191" i="1"/>
  <c r="P189" i="1"/>
  <c r="O189" i="1"/>
  <c r="N187" i="1"/>
  <c r="N186" i="1"/>
  <c r="N185" i="1"/>
  <c r="N184" i="1"/>
  <c r="P182" i="1"/>
  <c r="O182" i="1"/>
  <c r="N180" i="1"/>
  <c r="N179" i="1"/>
  <c r="N178" i="1"/>
  <c r="N177" i="1"/>
  <c r="P175" i="1"/>
  <c r="O175" i="1"/>
  <c r="N173" i="1"/>
  <c r="M170" i="1" s="1"/>
  <c r="N172" i="1"/>
  <c r="N171" i="1"/>
  <c r="N170" i="1"/>
  <c r="P168" i="1"/>
  <c r="O168" i="1"/>
  <c r="N166" i="1"/>
  <c r="N165" i="1"/>
  <c r="N164" i="1"/>
  <c r="N163" i="1"/>
  <c r="P161" i="1"/>
  <c r="O161" i="1"/>
  <c r="N159" i="1"/>
  <c r="N158" i="1"/>
  <c r="N157" i="1"/>
  <c r="N156" i="1"/>
  <c r="P154" i="1"/>
  <c r="O154" i="1"/>
  <c r="N152" i="1"/>
  <c r="N151" i="1"/>
  <c r="N150" i="1"/>
  <c r="N149" i="1"/>
  <c r="P147" i="1"/>
  <c r="O147" i="1"/>
  <c r="M212" i="1" l="1"/>
  <c r="F212" i="1" s="1"/>
  <c r="M205" i="1"/>
  <c r="K205" i="1" s="1"/>
  <c r="M184" i="1"/>
  <c r="F184" i="1" s="1"/>
  <c r="M149" i="1"/>
  <c r="K149" i="1" s="1"/>
  <c r="M198" i="1"/>
  <c r="M163" i="1"/>
  <c r="K163" i="1" s="1"/>
  <c r="M156" i="1"/>
  <c r="K156" i="1" s="1"/>
  <c r="M191" i="1"/>
  <c r="K191" i="1" s="1"/>
  <c r="K212" i="1"/>
  <c r="F205" i="1"/>
  <c r="K184" i="1"/>
  <c r="M177" i="1"/>
  <c r="F177" i="1" s="1"/>
  <c r="K170" i="1"/>
  <c r="F170" i="1"/>
  <c r="F149" i="1"/>
  <c r="N145" i="1"/>
  <c r="N144" i="1"/>
  <c r="N143" i="1"/>
  <c r="N142" i="1"/>
  <c r="M142" i="1" s="1"/>
  <c r="F142" i="1" s="1"/>
  <c r="F198" i="1" l="1"/>
  <c r="K198" i="1"/>
  <c r="F163" i="1"/>
  <c r="F156" i="1"/>
  <c r="F191" i="1"/>
  <c r="K177" i="1"/>
  <c r="N138" i="1" l="1"/>
  <c r="N137" i="1"/>
  <c r="N136" i="1"/>
  <c r="N135" i="1"/>
  <c r="N131" i="1"/>
  <c r="N130" i="1"/>
  <c r="N129" i="1"/>
  <c r="N128" i="1"/>
  <c r="N124" i="1"/>
  <c r="N123" i="1"/>
  <c r="N122" i="1"/>
  <c r="N121" i="1"/>
  <c r="N117" i="1"/>
  <c r="N116" i="1"/>
  <c r="N115" i="1"/>
  <c r="N114" i="1"/>
  <c r="N110" i="1"/>
  <c r="N109" i="1"/>
  <c r="N108" i="1"/>
  <c r="N107" i="1"/>
  <c r="N103" i="1"/>
  <c r="N102" i="1"/>
  <c r="N101" i="1"/>
  <c r="N100" i="1"/>
  <c r="N96" i="1"/>
  <c r="N95" i="1"/>
  <c r="N94" i="1"/>
  <c r="N93" i="1"/>
  <c r="N89" i="1"/>
  <c r="N88" i="1"/>
  <c r="N87" i="1"/>
  <c r="N86" i="1"/>
  <c r="N82" i="1"/>
  <c r="N81" i="1"/>
  <c r="N80" i="1"/>
  <c r="N79" i="1"/>
  <c r="N75" i="1"/>
  <c r="N74" i="1"/>
  <c r="N73" i="1"/>
  <c r="N72" i="1"/>
  <c r="N68" i="1"/>
  <c r="N67" i="1"/>
  <c r="N66" i="1"/>
  <c r="N65" i="1"/>
  <c r="N61" i="1"/>
  <c r="N60" i="1"/>
  <c r="N59" i="1"/>
  <c r="N58" i="1"/>
  <c r="N54" i="1"/>
  <c r="N53" i="1"/>
  <c r="N52" i="1"/>
  <c r="N51" i="1"/>
  <c r="N47" i="1"/>
  <c r="N46" i="1"/>
  <c r="N45" i="1"/>
  <c r="N44" i="1"/>
  <c r="N40" i="1"/>
  <c r="N39" i="1"/>
  <c r="N38" i="1"/>
  <c r="N37" i="1"/>
  <c r="N33" i="1"/>
  <c r="N32" i="1"/>
  <c r="N31" i="1"/>
  <c r="N30" i="1"/>
  <c r="N26" i="1"/>
  <c r="N25" i="1"/>
  <c r="N24" i="1"/>
  <c r="N23" i="1"/>
  <c r="N19" i="1"/>
  <c r="N18" i="1"/>
  <c r="N17" i="1"/>
  <c r="N16" i="1"/>
  <c r="N10" i="1"/>
  <c r="N11" i="1"/>
  <c r="N12" i="1"/>
  <c r="N9" i="1"/>
  <c r="M9" i="1" l="1"/>
  <c r="F9" i="1" s="1"/>
  <c r="M135" i="1"/>
  <c r="K135" i="1" s="1"/>
  <c r="M51" i="1"/>
  <c r="F51" i="1" s="1"/>
  <c r="M58" i="1"/>
  <c r="F58" i="1" s="1"/>
  <c r="M72" i="1"/>
  <c r="F72" i="1" s="1"/>
  <c r="M93" i="1"/>
  <c r="F93" i="1" s="1"/>
  <c r="M114" i="1"/>
  <c r="F114" i="1" s="1"/>
  <c r="M121" i="1"/>
  <c r="F121" i="1" s="1"/>
  <c r="M107" i="1"/>
  <c r="K107" i="1" s="1"/>
  <c r="M100" i="1"/>
  <c r="K100" i="1" s="1"/>
  <c r="M79" i="1"/>
  <c r="F79" i="1" s="1"/>
  <c r="M65" i="1"/>
  <c r="K65" i="1" s="1"/>
  <c r="M44" i="1"/>
  <c r="K44" i="1" s="1"/>
  <c r="M30" i="1"/>
  <c r="K30" i="1" s="1"/>
  <c r="M128" i="1"/>
  <c r="K128" i="1" s="1"/>
  <c r="M86" i="1"/>
  <c r="F86" i="1" s="1"/>
  <c r="M16" i="1"/>
  <c r="M37" i="1"/>
  <c r="K37" i="1" s="1"/>
  <c r="M23" i="1"/>
  <c r="F23" i="1" s="1"/>
  <c r="K9" i="1"/>
  <c r="P140" i="1"/>
  <c r="O140" i="1"/>
  <c r="P133" i="1"/>
  <c r="O133" i="1"/>
  <c r="P126" i="1"/>
  <c r="O126" i="1"/>
  <c r="P119" i="1"/>
  <c r="O119" i="1"/>
  <c r="P112" i="1"/>
  <c r="O112" i="1"/>
  <c r="P105" i="1"/>
  <c r="O105" i="1"/>
  <c r="P98" i="1"/>
  <c r="O98" i="1"/>
  <c r="P91" i="1"/>
  <c r="O91" i="1"/>
  <c r="P84" i="1"/>
  <c r="O84" i="1"/>
  <c r="P77" i="1"/>
  <c r="O77" i="1"/>
  <c r="P70" i="1"/>
  <c r="O70" i="1"/>
  <c r="P63" i="1"/>
  <c r="O63" i="1"/>
  <c r="P56" i="1"/>
  <c r="O56" i="1"/>
  <c r="P49" i="1"/>
  <c r="O49" i="1"/>
  <c r="P42" i="1"/>
  <c r="O42" i="1"/>
  <c r="P35" i="1"/>
  <c r="O35" i="1"/>
  <c r="P28" i="1"/>
  <c r="O28" i="1"/>
  <c r="P21" i="1"/>
  <c r="O21" i="1"/>
  <c r="P14" i="1"/>
  <c r="O14" i="1"/>
  <c r="F128" i="1" l="1"/>
  <c r="F100" i="1"/>
  <c r="F44" i="1"/>
  <c r="F30" i="1"/>
  <c r="K51" i="1"/>
  <c r="K58" i="1"/>
  <c r="K114" i="1"/>
  <c r="F107" i="1"/>
  <c r="K93" i="1"/>
  <c r="K79" i="1"/>
  <c r="K72" i="1"/>
  <c r="K16" i="1"/>
  <c r="K2" i="1"/>
  <c r="F16" i="1"/>
  <c r="F135" i="1"/>
  <c r="K142" i="1"/>
  <c r="K121" i="1"/>
  <c r="F65" i="1"/>
  <c r="K86" i="1"/>
  <c r="F37" i="1"/>
  <c r="K23" i="1"/>
</calcChain>
</file>

<file path=xl/sharedStrings.xml><?xml version="1.0" encoding="utf-8"?>
<sst xmlns="http://schemas.openxmlformats.org/spreadsheetml/2006/main" count="223" uniqueCount="178">
  <si>
    <t>X</t>
  </si>
  <si>
    <t>A</t>
  </si>
  <si>
    <t>Sans pénalité</t>
  </si>
  <si>
    <t>0,30 Pt sur la note E</t>
  </si>
  <si>
    <t>0,10 Pt sur la note E</t>
  </si>
  <si>
    <t>0,80 Pt sur la note E</t>
  </si>
  <si>
    <t>Pénalité de 0,50 Pt</t>
  </si>
  <si>
    <t xml:space="preserve"> Réponses et Explications</t>
  </si>
  <si>
    <t>0,10 Pt ou 0,30 Pt sur la note E</t>
  </si>
  <si>
    <t>0,10 Pt, 0,30 Pt ou 0,50 Pt sur la note E</t>
  </si>
  <si>
    <t>1,00 Pt sur la note E</t>
  </si>
  <si>
    <t>IMGS1</t>
  </si>
  <si>
    <t>IMGS2</t>
  </si>
  <si>
    <t>IMGS3</t>
  </si>
  <si>
    <t>V</t>
  </si>
  <si>
    <t>F</t>
  </si>
  <si>
    <t>R</t>
  </si>
  <si>
    <t>RÉSULTAT</t>
  </si>
  <si>
    <t xml:space="preserve">2,00 Pts </t>
  </si>
  <si>
    <t>3,00 Pts</t>
  </si>
  <si>
    <t>4,00 Pts</t>
  </si>
  <si>
    <t>2,50 Pts</t>
  </si>
  <si>
    <t>Quelle est la valeur d'une difficulté 6ème en BA, Poutre et Sol ?</t>
  </si>
  <si>
    <t>Pour composer la note D en BA, Poutre et Sol, quelles difficultés 6ème retient-on ?</t>
  </si>
  <si>
    <t>3 diffficultés B du code FIG ou du code catégorie 2</t>
  </si>
  <si>
    <t>3 difficultés 6ème de 2 familles différentes de la grille</t>
  </si>
  <si>
    <t>3 difficultés 6ème de 3 familles différentes de la grille</t>
  </si>
  <si>
    <t>2 difficultés 6ème de 2 familles différentes de la grille</t>
  </si>
  <si>
    <t>1,50 Pt</t>
  </si>
  <si>
    <t>0,50 Pt et 1,50 Pt maximum</t>
  </si>
  <si>
    <t>0,30 Pt et 1,50 Pt maximum</t>
  </si>
  <si>
    <t>0,30 Pt ou 0,50 Pt et 1,50 Pt maximum</t>
  </si>
  <si>
    <t>Plusieurs difficultés 6ème d'une même famille peuvent être bonifiées</t>
  </si>
  <si>
    <t>Les bonifications des difficultés 6ème retenues pour la note E</t>
  </si>
  <si>
    <t>Difficulté 6ème non retenue</t>
  </si>
  <si>
    <t>Cochez la bonne définition d'une exigence de composition :</t>
  </si>
  <si>
    <t>Quand dans une EC 2 exigences sont demandées, la gymnaste doit réaliser au minimum une exigence pour obtenir 0,30 Pt</t>
  </si>
  <si>
    <t>Quand dans une EC 2 exigences sont demandées, la gymnaste doit réaliser les 2 exigences pour obtenir 0,30 Pt</t>
  </si>
  <si>
    <t>Quand dans une EC 2 exigences sont demandées, la gymnaste doit réaliser les 2 exigences pour obtenir 0,50 Pt</t>
  </si>
  <si>
    <t>Quand dans une EC 2 exigences sont demandées, la gymnaste doit réaliser les 2 exigences pour obtenir 2,50 Pts</t>
  </si>
  <si>
    <t>Combien d'éléments doit réaliser la gymnaste pour ne pas avoir de déduction pour exercice trop court ?</t>
  </si>
  <si>
    <t>6 éléments reconnus</t>
  </si>
  <si>
    <t>10 éléments reconnus</t>
  </si>
  <si>
    <t>Déduction de 2 Pts sur la note E</t>
  </si>
  <si>
    <t>Déduction de 3 Pts sur la note E</t>
  </si>
  <si>
    <t>Déduction de 2 Pts sur la note D</t>
  </si>
  <si>
    <t>Déduction de 3 Pts sur la note finale</t>
  </si>
  <si>
    <t>Comment définissez-vous une "Autre difficulté" ?</t>
  </si>
  <si>
    <t>Elément de liaison</t>
  </si>
  <si>
    <t>Elément en supplément des éléments retenus</t>
  </si>
  <si>
    <t>Elément du 5ème degré</t>
  </si>
  <si>
    <t>A quel agrès une difficulté 6ème répétée devient une "Autre difficulté" ?</t>
  </si>
  <si>
    <t>A aucun agrès</t>
  </si>
  <si>
    <t>En Poutre</t>
  </si>
  <si>
    <t>En Barres asymétriques</t>
  </si>
  <si>
    <t>Au Sol</t>
  </si>
  <si>
    <t>A quel agrès une difficulté 6ème répétée peut être bonifiée ?</t>
  </si>
  <si>
    <t>Au sol</t>
  </si>
  <si>
    <t>La gymnaste exécute une difficulté de la grille 6ème avec beaucoup de fautes. Vous reconnaissez ce qu'elle a fait.  Que se passe-t-il ?</t>
  </si>
  <si>
    <t>La difficulté 6ème n'est pas comptabilisée</t>
  </si>
  <si>
    <t>La diffficulté 6ème appartient à la grille des 6ème et correspond à la définition donnée</t>
  </si>
  <si>
    <t>La difficulté 6ème devient une "Autre difficulté"</t>
  </si>
  <si>
    <t>La 2 ème éxécution de la difficulté 6ème n'est pas comptabilisée</t>
  </si>
  <si>
    <t>La 1ère éxécution de la difficulté 6ème n'est pas comptabilisée, pénalité de 0,50 Pt élément mal exécuté et recommencé</t>
  </si>
  <si>
    <t>La 2ème éxécution de la difficulté 6ème est comptabilisée et bonifiée</t>
  </si>
  <si>
    <t>Seule la 1ère éxécution de la difficulté 6ème est comptabilisée et non bonifiée. Les 2 exécutions sont pénalisées</t>
  </si>
  <si>
    <t>0,30 Pt ou 0,50 Pt sur la note E</t>
  </si>
  <si>
    <t>Quelles sont les pénalités pour hauteur insuffisante des éléments ?</t>
  </si>
  <si>
    <t>0,10Pt, 0,30 Pt ou 0,50 Pt sur la note E</t>
  </si>
  <si>
    <t>Pénalités supérieures ou égales à 0,60 Pt</t>
  </si>
  <si>
    <t>Pénalités supérieures ou égales à 0,50 Pt</t>
  </si>
  <si>
    <t>Pénalités supérieures ou égales à 0,30 Pt</t>
  </si>
  <si>
    <t>Pénalités supérieures ou égales à 1,00 Pt</t>
  </si>
  <si>
    <t>Chute après réception du 2ème élément</t>
  </si>
  <si>
    <t>Déséquilibre entre les 2 éléments</t>
  </si>
  <si>
    <t>Pénalité de 0,60 Pt sur les 2 éléments</t>
  </si>
  <si>
    <t>Pénalité de 0,50 Pt sur les 2 éléments</t>
  </si>
  <si>
    <t>Pénalité de 0,80 Pt</t>
  </si>
  <si>
    <t>Pénalité de 0,10 Pt</t>
  </si>
  <si>
    <t xml:space="preserve">Sans Pénalité </t>
  </si>
  <si>
    <t>Généralités</t>
  </si>
  <si>
    <t>Exercice juge 6ème</t>
  </si>
  <si>
    <t>12,00 Pts</t>
  </si>
  <si>
    <t>13,00 Pts</t>
  </si>
  <si>
    <t>Masquer les colonnes M à P</t>
  </si>
  <si>
    <t>Dans la colonne A, mettre un X dans la case correspondant à votre réponse (une seule réponse par question)</t>
  </si>
  <si>
    <t>Combien d'exigences de composition doivent-être comptabilisées dans un mouvement ?</t>
  </si>
  <si>
    <t>Les exigences de composition sont au nombre de 4 en BA, Poutre &amp; Sol et valent chacune 0,50 Pt</t>
  </si>
  <si>
    <t>Les exigences de composition sont au nombre de 5 en BA, Poutre &amp; Sol et valent chacune 0,40 Pt</t>
  </si>
  <si>
    <t>Les exigences de composition sont au nombre de 5 en BA, Poutre &amp; Sol et valent chacune 0,30 Pt</t>
  </si>
  <si>
    <t>Les exigences de composition sont au nombre de 5 en BA, Poutre &amp; Sol et valent chacune 0,50 Pt</t>
  </si>
  <si>
    <t>Aucune déduction</t>
  </si>
  <si>
    <t>2,00 Pts</t>
  </si>
  <si>
    <t>0,80 Pt</t>
  </si>
  <si>
    <t>Comment est calculée la note D en BA, Poutre et Sol ?</t>
  </si>
  <si>
    <t>12,50 Pt</t>
  </si>
  <si>
    <t>14,00 Pts</t>
  </si>
  <si>
    <t>Trois diffficultés 6ème de la grille, 4 exigences de composition et les bonifications des difficultés 6ème et liaisons</t>
  </si>
  <si>
    <t>Quelle est le maximum de points à obtenir pour la note D en BA, Poutre &amp; Sol?</t>
  </si>
  <si>
    <t>La valeur d'une difficulté 6ème est de 3,00 Pts.</t>
  </si>
  <si>
    <t>Trois diffficultés 6ème de la grille, de trois familles différentes.</t>
  </si>
  <si>
    <t>0,30 Pt ou 0,50 Pt (1,50 Pt au maximum).</t>
  </si>
  <si>
    <t>Plusieurs difficultés d'une même famille peuvent être bonifiées.</t>
  </si>
  <si>
    <t>Pénalité de 1,00 Pt sur la note E.</t>
  </si>
  <si>
    <t>Quand dans une EC 2 exigences sont demandées, la gymnaste doit réaliser les 2 exigences pour obtenir les 0,50 Pt.</t>
  </si>
  <si>
    <t>7 éléments au moins reconnus.</t>
  </si>
  <si>
    <t>Déduction de 3,00 Pts sur la note E.</t>
  </si>
  <si>
    <t>Elément composant le mouvement et venant en supplément des difficultés 6ème.</t>
  </si>
  <si>
    <t>Une difficulté 6ème ou une "Autre difficulté" ne peut être exécuté 2 fois sauf en Barres asymétriques ou elle est retenue en "Autre difficulté".</t>
  </si>
  <si>
    <t>A aucun agrès, une difficulté 6ème répétée ne sera pas bonifiée.</t>
  </si>
  <si>
    <t>La difficulté appartient à la grille des 6ème et correspond à la définition donnée.</t>
  </si>
  <si>
    <t>La 1ère exécution de la difficulté 6ème est comptabilisée et non bonifiée. Les 2 exécutions sont pénalisées.</t>
  </si>
  <si>
    <t>0,10 Pt ou 0,30 Pt sur la note E.</t>
  </si>
  <si>
    <t>Pénalités supérieures ou égales à 0,60 Pt.</t>
  </si>
  <si>
    <t>Sans Pénalité.</t>
  </si>
  <si>
    <t>Pénalité de 0,80 Pt.</t>
  </si>
  <si>
    <t>Les exigences de composition sont au nombre de 5 en BA, Poutre &amp; Sol et valent chacune 0,50 Pt.</t>
  </si>
  <si>
    <t>Aucune déduction.</t>
  </si>
  <si>
    <t>Trois diffficultés 6ème de la grille de trois familles différentes,      5 exigences de composition et les bonifications des difficultés 6ème et liaisons.</t>
  </si>
  <si>
    <t>Maximum 13,00 Pts soit 3 Diff. 6ème à 3,00 Pts = 9,00 Pts, 2,50 Pts d'EC (5 x 0,50) et 1,50 Pt de bonifications maximum.</t>
  </si>
  <si>
    <t>Quels sont les critères pour comptabiliser une difficulté 6ème ?</t>
  </si>
  <si>
    <t xml:space="preserve">Elle doit appartenir à la grille des 6ème </t>
  </si>
  <si>
    <t>Elle doit appartenir au tableau des éléments du code FIG</t>
  </si>
  <si>
    <t>Elle doit appartenir à la grille des 6ème et correspondre à la définition donnée</t>
  </si>
  <si>
    <t>Elle doit appartenir au tableau des éléments du code catégorie 2 et correspondre à la définition donnée</t>
  </si>
  <si>
    <t>Elle doit appartenir à la grille des 6ème et correspondre à la définition donnée.</t>
  </si>
  <si>
    <t>20,10 Pts</t>
  </si>
  <si>
    <t>16,80 Pts</t>
  </si>
  <si>
    <t>15,10 Pts</t>
  </si>
  <si>
    <t>17,10 Pts</t>
  </si>
  <si>
    <t>Quels éléments peuvent faire partie d'une exigence de composition ?</t>
  </si>
  <si>
    <t>Prise en compte des éléments réalisés après la reprise et pénalité de 0,30 Pt</t>
  </si>
  <si>
    <t>Prise en compte des éléments réalisés après la reprise et pénalité de 0,80 Pt</t>
  </si>
  <si>
    <t xml:space="preserve">Prise en compte des éléments réalisés avant la reprise. L'exercice est considéré comme terminé </t>
  </si>
  <si>
    <t>Une exigence de composition doit contenir au moins un élément 6ème</t>
  </si>
  <si>
    <t>Prise en compte des éléments réalisés avant la reprise. L'exercice est considéré comme terminé.</t>
  </si>
  <si>
    <t>Les éléments composant les exigences de composition peuvent être pris parmi tous les éléments composant le mouvement.</t>
  </si>
  <si>
    <t>Note D = 9,10 : 6,00 Pts de Diff.6ème + 2,00 Pts d'EC + 1,10 Pt de bonification.                                                                                                     Note E = 8,00 Pts (pas de déduction 7 éléments).                         Note finale = 17,10 Pts.</t>
  </si>
  <si>
    <t>Pénalité de 0,50 Pt la gymnaste peut recommencer son entrée</t>
  </si>
  <si>
    <t>Pénalité de 1,00 Pt, la gymnaste doit commencer son mouvement sans l'entrée</t>
  </si>
  <si>
    <t>Pénalité de 1,00 Pt, la gymnaste peut recommencer son entrée</t>
  </si>
  <si>
    <t>Pénalité de 1,00 Pt, la gymnaste peut recommencer son entrée.</t>
  </si>
  <si>
    <t>6 éléments comptabilisés, déduction de 2,00 Pts sur la note E.</t>
  </si>
  <si>
    <t>La gymnaste réalise 5 éléments dans son mouvement. Que faites-vous ?</t>
  </si>
  <si>
    <t>La gymnaste exécute un mouvement sans entrée. Que faites-vous ?</t>
  </si>
  <si>
    <t>La gymnaste exécute un mouvement sans sortie. Que faites-vous ?</t>
  </si>
  <si>
    <t>La gymnaste chute et reprend son mouvement après avoir dépassé  le temps limite accordé. Que faites-vous ?</t>
  </si>
  <si>
    <t>La gymnaste réalise 7 éléments dans son mouvement dont 1 élement du 4ème. Que faites-vous ?</t>
  </si>
  <si>
    <t>La gymnaste prend son élan et touche l'agrès sans effectuer son entrée. Que faites-vous ?</t>
  </si>
  <si>
    <t>La gymnaste réalise un mouvement avec 7 "Autres difficultés". Quelles déductions appliquez-vous sur la note E ?</t>
  </si>
  <si>
    <t>La gymnaste exécute une difficulté  bonifiée de la grille 6ème avec 0,60 Pt de fautes. Elle recommence la difficulté et réussit parfaitement.  Que faites-vous ?</t>
  </si>
  <si>
    <t>Quelles sont les pénalités pour fermeture du corps insuffisante dans les positions groupée ou carpée ?</t>
  </si>
  <si>
    <t>Sans déduction</t>
  </si>
  <si>
    <t>La difficulté 6ème n'est pas comptabilisée, elle ne correspond pas à la définition</t>
  </si>
  <si>
    <t>Déséquilibre entre les 2 éléments (Arrêt). Une liaison est bonifiée même si les 2 difficultés 6ème concernées ont plus de 0,60 Pt de fautes.</t>
  </si>
  <si>
    <t>Trois diffficultés 6ème de la grille de deux familles différentes,             5 exigences de composition et les bonifications des difficultés 6ème et liaisons</t>
  </si>
  <si>
    <t>Trois diffficultés 6ème de la grille de trois familles différentes,              5 exigences de composition et les bonifications des difficultés 6ème et liaisons</t>
  </si>
  <si>
    <t>Trois diffficultés 6ème de la grille de trois familles différentes,              4 exigences de composition et les bonifications des difficultés 6ème</t>
  </si>
  <si>
    <t xml:space="preserve"> Cochez la bonne définition concernant les bonifications :</t>
  </si>
  <si>
    <t>8 éléments au moins reconnus</t>
  </si>
  <si>
    <t>7 éléments au moins reconnus</t>
  </si>
  <si>
    <t>Dans quelle condition, une bonification n'est pas accordée ? Cochez la bonne réponse :</t>
  </si>
  <si>
    <t>Dans quelle condition, une liaison bonifiée n'est pas accordée ? Cochez la bonne réponse :</t>
  </si>
  <si>
    <t>En Poutre &amp; Sol, la gymnaste réalise 2 difficultés 6ème différentes famille 6-2 bonifiées à 0,30 Pt, 1 difficulté 6ème famille 6-4 bonifiée à 0,50 Pt, 4 "Autres difficultés", 4 EC, et à 2,00 Pts de fautes; Quelle est sa note finale ?</t>
  </si>
  <si>
    <t>Les éléments doivent faire partie de la grille des 6ème</t>
  </si>
  <si>
    <t>Les éléments doivent faire partie des éléments retenus</t>
  </si>
  <si>
    <t>Les éléments peuvent être pris parmi tous les éléments composant le mouvement</t>
  </si>
  <si>
    <t>Avec quelles difficultés est composé un mouvement 6ème. Cochez la bonne réponse :</t>
  </si>
  <si>
    <t>Un mouvement 6ème est composé de difficultés de la  grille des 6ème et d'autres difficultés du programme Fédéral</t>
  </si>
  <si>
    <t>Un mouvement 6ème est composé de difficultés de la  grille des 6ème et d'autres difficultés du programme Fédéral (4ème ou 5ème degré)</t>
  </si>
  <si>
    <t>Un mouvement 6ème est composé de difficultés de la  grille des 6ème et d'autres difficultés du programme Fédéral ou du code FIG</t>
  </si>
  <si>
    <t>Quelle peut-être la valeur des bonifications retenues pour la note D ?</t>
  </si>
  <si>
    <t>Seules les bonifications des difficultés 6ème retenues pour la note D sont comptabilisées.</t>
  </si>
  <si>
    <t>Seules les bonifications des liaisons de difficultés 6ème retenues pour la note D sont comptabilisées.</t>
  </si>
  <si>
    <t>Que faites-vous quand la gymnaste réalise une difficulté retenue en difficulté 6ème ayant l'exigence de position tenue et ne maintient pas la position ?</t>
  </si>
  <si>
    <t>Elément composant le mouvement et venant en complément des difficultés 6ème</t>
  </si>
  <si>
    <t xml:space="preserve">Un mouvement 6ème est composé de difficultés de la  grille des 6ème, d'autres difficultés du programme Fédéral ( 5ème degré), du code FIG  </t>
  </si>
  <si>
    <t>Un mouvement 6ème est composé de difficultés de la grille des 6ème et d'autres difficultés prises dans le programme fédéral (5ème degré),  et le code FIG.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</si>
</sst>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3" fillId="2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11" fillId="0" borderId="15" xfId="0" applyFont="1" applyBorder="1" applyAlignment="1">
      <alignment horizontal="center" vertical="center"/>
    </xf>
    <xf numFmtId="0" fontId="4" fillId="0" borderId="15" xfId="0" applyFont="1" applyBorder="1" applyProtection="1"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center" vertical="center"/>
    </xf>
    <xf numFmtId="0" fontId="14" fillId="0" borderId="11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2" fillId="0" borderId="15" xfId="0" applyFont="1" applyBorder="1" applyAlignment="1" applyProtection="1">
      <alignment horizontal="left" vertical="center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>
      <alignment wrapText="1"/>
    </xf>
    <xf numFmtId="0" fontId="10" fillId="3" borderId="12" xfId="0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14" fillId="0" borderId="12" xfId="0" quotePrefix="1" applyFont="1" applyBorder="1" applyAlignment="1" applyProtection="1">
      <alignment horizontal="center" vertical="center" wrapText="1"/>
      <protection hidden="1"/>
    </xf>
    <xf numFmtId="0" fontId="14" fillId="0" borderId="13" xfId="0" quotePrefix="1" applyFont="1" applyBorder="1" applyAlignment="1" applyProtection="1">
      <alignment horizontal="center" vertical="center" wrapText="1"/>
      <protection hidden="1"/>
    </xf>
    <xf numFmtId="0" fontId="14" fillId="0" borderId="14" xfId="0" quotePrefix="1" applyFont="1" applyBorder="1" applyAlignment="1" applyProtection="1">
      <alignment horizontal="center" vertical="center" wrapText="1"/>
      <protection hidden="1"/>
    </xf>
    <xf numFmtId="2" fontId="11" fillId="3" borderId="1" xfId="0" applyNumberFormat="1" applyFont="1" applyFill="1" applyBorder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 wrapText="1"/>
    </xf>
    <xf numFmtId="0" fontId="16" fillId="0" borderId="0" xfId="0" applyFont="1" applyAlignment="1" applyProtection="1">
      <alignment horizontal="center"/>
      <protection hidden="1"/>
    </xf>
    <xf numFmtId="0" fontId="18" fillId="3" borderId="8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18" fillId="3" borderId="10" xfId="0" applyFont="1" applyFill="1" applyBorder="1" applyAlignment="1">
      <alignment horizontal="left" vertical="center" wrapText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2" fontId="11" fillId="0" borderId="8" xfId="0" applyNumberFormat="1" applyFont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left" vertical="center" wrapText="1"/>
    </xf>
    <xf numFmtId="0" fontId="17" fillId="3" borderId="0" xfId="0" applyFont="1" applyFill="1" applyAlignment="1" applyProtection="1">
      <alignment horizontal="left" vertical="center" wrapText="1"/>
      <protection hidden="1"/>
    </xf>
    <xf numFmtId="2" fontId="18" fillId="3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0" fontId="1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</cellXfs>
  <cellStyles count="1">
    <cellStyle name="Normal" xfId="0" builtinId="0"/>
  </cellStyles>
  <dxfs count="3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32648</xdr:colOff>
          <xdr:row>8</xdr:row>
          <xdr:rowOff>341170</xdr:rowOff>
        </xdr:from>
        <xdr:to>
          <xdr:col>10</xdr:col>
          <xdr:colOff>1296248</xdr:colOff>
          <xdr:row>9</xdr:row>
          <xdr:rowOff>702506</xdr:rowOff>
        </xdr:to>
        <xdr:pic>
          <xdr:nvPicPr>
            <xdr:cNvPr id="4" name="Imag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G" spid="_x0000_s11442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605648" y="2424764"/>
              <a:ext cx="1263600" cy="116431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276213</xdr:rowOff>
        </xdr:from>
        <xdr:ext cx="1262250" cy="1188000"/>
        <xdr:pic>
          <xdr:nvPicPr>
            <xdr:cNvPr id="9" name="Imag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G" spid="_x0000_s11442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74098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295702</xdr:rowOff>
        </xdr:from>
        <xdr:ext cx="1262250" cy="1188000"/>
        <xdr:pic>
          <xdr:nvPicPr>
            <xdr:cNvPr id="10" name="Imag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G" spid="_x0000_s11442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71692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295702</xdr:rowOff>
        </xdr:from>
        <xdr:ext cx="1262250" cy="1188000"/>
        <xdr:pic>
          <xdr:nvPicPr>
            <xdr:cNvPr id="11" name="Imag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G" spid="_x0000_s11442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961340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295702</xdr:rowOff>
        </xdr:from>
        <xdr:ext cx="1262250" cy="1188000"/>
        <xdr:pic>
          <xdr:nvPicPr>
            <xdr:cNvPr id="12" name="Imag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G" spid="_x0000_s11442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1205759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43</xdr:row>
          <xdr:rowOff>270888</xdr:rowOff>
        </xdr:from>
        <xdr:ext cx="1262250" cy="1188000"/>
        <xdr:pic>
          <xdr:nvPicPr>
            <xdr:cNvPr id="13" name="Imag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G" spid="_x0000_s11442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441493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50</xdr:row>
          <xdr:rowOff>270888</xdr:rowOff>
        </xdr:from>
        <xdr:ext cx="1262250" cy="1188000"/>
        <xdr:pic>
          <xdr:nvPicPr>
            <xdr:cNvPr id="14" name="Image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G" spid="_x0000_s11442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685912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57</xdr:row>
          <xdr:rowOff>270888</xdr:rowOff>
        </xdr:from>
        <xdr:ext cx="1262250" cy="1188000"/>
        <xdr:pic>
          <xdr:nvPicPr>
            <xdr:cNvPr id="15" name="Imag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G" spid="_x0000_s11442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930331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266464</xdr:rowOff>
        </xdr:from>
        <xdr:ext cx="1262250" cy="1188000"/>
        <xdr:pic>
          <xdr:nvPicPr>
            <xdr:cNvPr id="16" name="Image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G" spid="_x0000_s11442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174307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266464</xdr:rowOff>
        </xdr:from>
        <xdr:ext cx="1262250" cy="1188000"/>
        <xdr:pic>
          <xdr:nvPicPr>
            <xdr:cNvPr id="17" name="Image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G" spid="_x0000_s11443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412523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266464</xdr:rowOff>
        </xdr:from>
        <xdr:ext cx="1262250" cy="1188000"/>
        <xdr:pic>
          <xdr:nvPicPr>
            <xdr:cNvPr id="18" name="Image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G" spid="_x0000_s11443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650738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266464</xdr:rowOff>
        </xdr:from>
        <xdr:ext cx="1262250" cy="1188000"/>
        <xdr:pic>
          <xdr:nvPicPr>
            <xdr:cNvPr id="19" name="Image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G" spid="_x0000_s11443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888954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266464</xdr:rowOff>
        </xdr:from>
        <xdr:ext cx="1262250" cy="1188000"/>
        <xdr:pic>
          <xdr:nvPicPr>
            <xdr:cNvPr id="20" name="Image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G" spid="_x0000_s11443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127169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266464</xdr:rowOff>
        </xdr:from>
        <xdr:ext cx="1262250" cy="1188000"/>
        <xdr:pic>
          <xdr:nvPicPr>
            <xdr:cNvPr id="21" name="Image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G" spid="_x0000_s11443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365385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266464</xdr:rowOff>
        </xdr:from>
        <xdr:ext cx="1262250" cy="1188000"/>
        <xdr:pic>
          <xdr:nvPicPr>
            <xdr:cNvPr id="22" name="Image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G" spid="_x0000_s11443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60360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308110</xdr:rowOff>
        </xdr:from>
        <xdr:ext cx="1262250" cy="1188000"/>
        <xdr:pic>
          <xdr:nvPicPr>
            <xdr:cNvPr id="23" name="Image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G" spid="_x0000_s11443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84598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308110</xdr:rowOff>
        </xdr:from>
        <xdr:ext cx="1262250" cy="1188000"/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G" spid="_x0000_s11443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084196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308110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G" spid="_x0000_s11443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322411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308110</xdr:rowOff>
        </xdr:from>
        <xdr:ext cx="1262250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G" spid="_x0000_s11443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563108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308110</xdr:rowOff>
        </xdr:from>
        <xdr:ext cx="1262250" cy="1188000"/>
        <xdr:pic>
          <xdr:nvPicPr>
            <xdr:cNvPr id="27" name="Image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G" spid="_x0000_s11444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801323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148</xdr:row>
          <xdr:rowOff>301286</xdr:rowOff>
        </xdr:from>
        <xdr:ext cx="1160060" cy="1091821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G" spid="_x0000_s11444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155</xdr:row>
          <xdr:rowOff>301286</xdr:rowOff>
        </xdr:from>
        <xdr:ext cx="1160060" cy="1091821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G" spid="_x0000_s11444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602218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162</xdr:row>
          <xdr:rowOff>301286</xdr:rowOff>
        </xdr:from>
        <xdr:ext cx="1160060" cy="1091821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G" spid="_x0000_s11444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853919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169</xdr:row>
          <xdr:rowOff>301286</xdr:rowOff>
        </xdr:from>
        <xdr:ext cx="1160060" cy="1091821"/>
        <xdr:pic>
          <xdr:nvPicPr>
            <xdr:cNvPr id="31" name="Imag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G" spid="_x0000_s11444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176</xdr:row>
          <xdr:rowOff>301286</xdr:rowOff>
        </xdr:from>
        <xdr:ext cx="1160060" cy="1091821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G" spid="_x0000_s11444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183</xdr:row>
          <xdr:rowOff>301286</xdr:rowOff>
        </xdr:from>
        <xdr:ext cx="1160060" cy="1091821"/>
        <xdr:pic>
          <xdr:nvPicPr>
            <xdr:cNvPr id="33" name="Image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G" spid="_x0000_s11444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6609020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190</xdr:row>
          <xdr:rowOff>301286</xdr:rowOff>
        </xdr:from>
        <xdr:ext cx="1160060" cy="1091821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44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5" name="Image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G" spid="_x0000_s11444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204</xdr:row>
          <xdr:rowOff>301286</xdr:rowOff>
        </xdr:from>
        <xdr:ext cx="1160060" cy="1091821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G" spid="_x0000_s11444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094523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211</xdr:row>
          <xdr:rowOff>301286</xdr:rowOff>
        </xdr:from>
        <xdr:ext cx="1160060" cy="1091821"/>
        <xdr:pic>
          <xdr:nvPicPr>
            <xdr:cNvPr id="37" name="Image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G" spid="_x0000_s11445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346223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45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9512892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9" name="Image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45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9512892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45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9512892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5"/>
    <pageSetUpPr fitToPage="1"/>
  </sheetPr>
  <dimension ref="A1:S216"/>
  <sheetViews>
    <sheetView tabSelected="1" zoomScale="80" zoomScaleNormal="80" workbookViewId="0">
      <pane ySplit="5" topLeftCell="A6" activePane="bottomLeft" state="frozen"/>
      <selection pane="bottomLeft" activeCell="L12" sqref="L12"/>
    </sheetView>
  </sheetViews>
  <sheetFormatPr baseColWidth="10" defaultColWidth="0" defaultRowHeight="26.25" zeroHeight="1" x14ac:dyDescent="0.35"/>
  <cols>
    <col min="1" max="1" width="7.7109375" style="40" customWidth="1"/>
    <col min="2" max="4" width="28.7109375" style="5" customWidth="1"/>
    <col min="5" max="5" width="2.7109375" style="6" customWidth="1"/>
    <col min="6" max="8" width="19.7109375" style="7" customWidth="1"/>
    <col min="9" max="9" width="3.7109375" style="7" customWidth="1"/>
    <col min="10" max="10" width="35.7109375" style="7" customWidth="1"/>
    <col min="11" max="11" width="19.7109375" style="7" customWidth="1"/>
    <col min="12" max="12" width="3.7109375" style="7" customWidth="1"/>
    <col min="13" max="13" width="3.7109375" style="27" customWidth="1"/>
    <col min="14" max="14" width="3.7109375" customWidth="1"/>
    <col min="15" max="15" width="7.28515625" style="34" customWidth="1"/>
    <col min="16" max="16" width="98.28515625" style="28" customWidth="1"/>
    <col min="17" max="17" width="4.7109375" customWidth="1"/>
    <col min="18" max="18" width="11.42578125" style="1" hidden="1" customWidth="1"/>
    <col min="19" max="19" width="11.42578125" hidden="1" customWidth="1"/>
    <col min="20" max="16384" width="11.140625" hidden="1"/>
  </cols>
  <sheetData>
    <row r="1" spans="1:18" ht="12" customHeight="1" thickBot="1" x14ac:dyDescent="0.4">
      <c r="A1" s="2"/>
      <c r="M1" s="23"/>
      <c r="N1" s="7"/>
      <c r="O1" s="7"/>
      <c r="P1" s="29"/>
      <c r="Q1" s="6"/>
    </row>
    <row r="2" spans="1:18" ht="30" customHeight="1" x14ac:dyDescent="0.4">
      <c r="A2" s="2"/>
      <c r="C2" s="49" t="s">
        <v>81</v>
      </c>
      <c r="D2" s="51"/>
      <c r="E2" s="49" t="s">
        <v>80</v>
      </c>
      <c r="F2" s="50"/>
      <c r="G2" s="51"/>
      <c r="H2" s="47">
        <v>2025</v>
      </c>
      <c r="J2" s="86" t="s">
        <v>17</v>
      </c>
      <c r="K2" s="86" t="str">
        <f>COUNTIF(M9:M215,"V")&amp;"/"&amp;"30"</f>
        <v>0/30</v>
      </c>
      <c r="L2" s="20"/>
      <c r="M2" s="96" t="s">
        <v>84</v>
      </c>
      <c r="N2" s="97"/>
      <c r="O2" s="97"/>
      <c r="P2" s="98"/>
      <c r="R2"/>
    </row>
    <row r="3" spans="1:18" ht="30" customHeight="1" thickBot="1" x14ac:dyDescent="0.45">
      <c r="A3" s="2"/>
      <c r="B3" s="46"/>
      <c r="C3" s="52"/>
      <c r="D3" s="54"/>
      <c r="E3" s="52"/>
      <c r="F3" s="53"/>
      <c r="G3" s="54"/>
      <c r="H3" s="48"/>
      <c r="J3" s="87"/>
      <c r="K3" s="87"/>
      <c r="L3" s="20"/>
      <c r="M3" s="35"/>
      <c r="N3" s="36"/>
      <c r="O3" s="37"/>
      <c r="P3" s="38"/>
    </row>
    <row r="4" spans="1:18" ht="15" customHeight="1" thickBot="1" x14ac:dyDescent="0.45">
      <c r="A4" s="2"/>
      <c r="C4" s="8"/>
      <c r="D4" s="8"/>
      <c r="E4" s="9"/>
      <c r="F4" s="10"/>
      <c r="G4" s="10"/>
      <c r="H4" s="10"/>
      <c r="I4" s="10"/>
      <c r="J4" s="10"/>
      <c r="M4" s="35"/>
      <c r="N4" s="36"/>
      <c r="O4" s="93" t="s">
        <v>7</v>
      </c>
      <c r="P4" s="93"/>
      <c r="Q4" s="6"/>
    </row>
    <row r="5" spans="1:18" ht="30" customHeight="1" thickBot="1" x14ac:dyDescent="0.45">
      <c r="A5" s="100" t="s">
        <v>1</v>
      </c>
      <c r="B5" s="82" t="s">
        <v>85</v>
      </c>
      <c r="C5" s="82"/>
      <c r="D5" s="82"/>
      <c r="E5" s="82"/>
      <c r="F5" s="82"/>
      <c r="G5" s="82"/>
      <c r="H5" s="82"/>
      <c r="I5" s="82"/>
      <c r="J5" s="82"/>
      <c r="K5" s="11"/>
      <c r="L5" s="11"/>
      <c r="M5" s="39"/>
      <c r="N5" s="36"/>
      <c r="O5" s="93"/>
      <c r="P5" s="93"/>
      <c r="Q5" s="6"/>
    </row>
    <row r="6" spans="1:18" ht="14.25" customHeight="1" x14ac:dyDescent="0.35">
      <c r="A6" s="2"/>
      <c r="M6" s="23"/>
      <c r="N6" s="6"/>
      <c r="O6" s="32"/>
      <c r="P6" s="33"/>
      <c r="Q6" s="6"/>
    </row>
    <row r="7" spans="1:18" ht="39.950000000000003" customHeight="1" x14ac:dyDescent="0.35">
      <c r="A7" s="19">
        <v>1</v>
      </c>
      <c r="B7" s="91" t="s">
        <v>167</v>
      </c>
      <c r="C7" s="91"/>
      <c r="D7" s="91"/>
      <c r="E7" s="91"/>
      <c r="F7" s="91"/>
      <c r="G7" s="91"/>
      <c r="H7" s="91"/>
      <c r="I7" s="91"/>
      <c r="J7" s="91"/>
      <c r="K7" s="91"/>
      <c r="L7" s="11"/>
      <c r="M7" s="24"/>
      <c r="N7" s="6"/>
      <c r="O7" s="42">
        <v>1</v>
      </c>
      <c r="P7" s="44" t="str">
        <f>B7</f>
        <v>Avec quelles difficultés est composé un mouvement 6ème. Cochez la bonne réponse :</v>
      </c>
      <c r="Q7" s="6"/>
    </row>
    <row r="8" spans="1:18" ht="9" customHeight="1" thickBot="1" x14ac:dyDescent="0.4">
      <c r="B8" s="13"/>
      <c r="C8" s="13"/>
      <c r="D8" s="13"/>
      <c r="E8" s="14"/>
      <c r="F8" s="14"/>
      <c r="K8" s="12"/>
      <c r="M8" s="24"/>
      <c r="N8" s="6"/>
      <c r="O8" s="43"/>
      <c r="P8" s="22"/>
      <c r="Q8" s="6"/>
    </row>
    <row r="9" spans="1:18" ht="65.099999999999994" customHeight="1" thickBot="1" x14ac:dyDescent="0.3">
      <c r="A9" s="41"/>
      <c r="B9" s="83" t="s">
        <v>168</v>
      </c>
      <c r="C9" s="84"/>
      <c r="D9" s="85"/>
      <c r="F9" s="57" t="str">
        <f>IF(COUNTIF(A9:A12,"X")&gt;1,"",IF(M9="V","Bonne réponse",IF(M9="F",P9,"")))</f>
        <v/>
      </c>
      <c r="G9" s="58"/>
      <c r="H9" s="58"/>
      <c r="I9" s="58"/>
      <c r="J9" s="58"/>
      <c r="K9" s="63" t="str">
        <f>VLOOKUP(M9,Tableau,2,FALSE)</f>
        <v>IMGS3</v>
      </c>
      <c r="L9" s="11"/>
      <c r="M9" s="64" t="str">
        <f>IF(COUNTIF(A9:A12,"X")&gt;1,"R",IF(OR(N9="V",N10="V",N11="V",N12="V"),"V",IF(OR(N9="F",N10="F",N11="F",N12="F"),"F","R")))</f>
        <v>R</v>
      </c>
      <c r="N9" s="16" t="str">
        <f>IF(OR(A10="X",A11="X",A12="X"),"R",IF(AND(A9="x",O9="x"),"V",IF(AND(A9="x",O9=""),"F","R")))</f>
        <v>R</v>
      </c>
      <c r="O9" s="30"/>
      <c r="P9" s="65" t="s">
        <v>177</v>
      </c>
      <c r="Q9" s="6"/>
      <c r="R9" s="2"/>
    </row>
    <row r="10" spans="1:18" ht="65.099999999999994" customHeight="1" thickBot="1" x14ac:dyDescent="0.35">
      <c r="A10" s="41"/>
      <c r="B10" s="83" t="s">
        <v>169</v>
      </c>
      <c r="C10" s="84"/>
      <c r="D10" s="85"/>
      <c r="F10" s="59"/>
      <c r="G10" s="60"/>
      <c r="H10" s="60"/>
      <c r="I10" s="60"/>
      <c r="J10" s="60"/>
      <c r="K10" s="63"/>
      <c r="M10" s="64"/>
      <c r="N10" s="16" t="str">
        <f>IF(OR(A11="X",A12="X",A13="X"),"R",IF(AND(A10="x",O10="x"),"V",IF(AND(A10="x",O10=""),"F","R")))</f>
        <v>R</v>
      </c>
      <c r="O10" s="30"/>
      <c r="P10" s="66"/>
      <c r="Q10" s="6"/>
      <c r="R10" s="2"/>
    </row>
    <row r="11" spans="1:18" ht="65.099999999999994" customHeight="1" thickBot="1" x14ac:dyDescent="0.3">
      <c r="A11" s="41"/>
      <c r="B11" s="83" t="s">
        <v>170</v>
      </c>
      <c r="C11" s="84"/>
      <c r="D11" s="85"/>
      <c r="F11" s="59"/>
      <c r="G11" s="60"/>
      <c r="H11" s="60"/>
      <c r="I11" s="60"/>
      <c r="J11" s="60"/>
      <c r="K11" s="63"/>
      <c r="L11" s="11"/>
      <c r="M11" s="64"/>
      <c r="N11" s="16" t="str">
        <f>IF(OR(A12="X",A13="X",A14="X"),"R",IF(AND(A11="x",O11="x"),"V",IF(AND(A11="x",O11=""),"F","R")))</f>
        <v>R</v>
      </c>
      <c r="O11" s="30"/>
      <c r="P11" s="66"/>
      <c r="Q11" s="6"/>
      <c r="R11" s="2"/>
    </row>
    <row r="12" spans="1:18" ht="65.099999999999994" customHeight="1" thickBot="1" x14ac:dyDescent="0.35">
      <c r="A12" s="41"/>
      <c r="B12" s="94" t="s">
        <v>176</v>
      </c>
      <c r="C12" s="94"/>
      <c r="D12" s="94"/>
      <c r="F12" s="61"/>
      <c r="G12" s="62"/>
      <c r="H12" s="62"/>
      <c r="I12" s="62"/>
      <c r="J12" s="62"/>
      <c r="K12" s="63"/>
      <c r="M12" s="64"/>
      <c r="N12" s="16" t="str">
        <f>IF(OR(A13="X",A14="X",A15="X"),"R",IF(AND(A12="x",O12="x"),"V",IF(AND(A12="x",O12=""),"F","R")))</f>
        <v>R</v>
      </c>
      <c r="O12" s="30" t="s">
        <v>0</v>
      </c>
      <c r="P12" s="67"/>
      <c r="Q12" s="6"/>
      <c r="R12" s="2"/>
    </row>
    <row r="13" spans="1:18" ht="14.25" customHeight="1" x14ac:dyDescent="0.35">
      <c r="K13" s="8"/>
      <c r="L13" s="11"/>
      <c r="M13" s="25"/>
      <c r="N13" s="6"/>
      <c r="O13" s="43"/>
      <c r="P13" s="22"/>
      <c r="Q13" s="6"/>
    </row>
    <row r="14" spans="1:18" ht="39.950000000000003" customHeight="1" x14ac:dyDescent="0.35">
      <c r="A14" s="19">
        <v>2</v>
      </c>
      <c r="B14" s="80" t="s">
        <v>22</v>
      </c>
      <c r="C14" s="80"/>
      <c r="D14" s="80"/>
      <c r="E14" s="80"/>
      <c r="F14" s="80"/>
      <c r="G14" s="80"/>
      <c r="H14" s="80"/>
      <c r="I14" s="80"/>
      <c r="J14" s="80"/>
      <c r="K14" s="80"/>
      <c r="M14" s="24"/>
      <c r="N14" s="6"/>
      <c r="O14" s="42">
        <f>A14</f>
        <v>2</v>
      </c>
      <c r="P14" s="45" t="str">
        <f>B14</f>
        <v>Quelle est la valeur d'une difficulté 6ème en BA, Poutre et Sol ?</v>
      </c>
      <c r="Q14" s="6"/>
    </row>
    <row r="15" spans="1:18" ht="8.25" customHeight="1" thickBot="1" x14ac:dyDescent="0.4">
      <c r="B15" s="13"/>
      <c r="C15" s="13"/>
      <c r="D15" s="13"/>
      <c r="E15" s="14"/>
      <c r="F15" s="14"/>
      <c r="G15" s="14"/>
      <c r="H15" s="14"/>
      <c r="I15" s="14"/>
      <c r="J15" s="14"/>
      <c r="L15" s="11"/>
      <c r="M15" s="23"/>
      <c r="N15" s="6"/>
      <c r="O15" s="43"/>
      <c r="P15" s="22"/>
      <c r="Q15" s="6"/>
    </row>
    <row r="16" spans="1:18" ht="40.15" customHeight="1" thickBot="1" x14ac:dyDescent="0.4">
      <c r="A16" s="41"/>
      <c r="B16" s="81" t="s">
        <v>18</v>
      </c>
      <c r="C16" s="81"/>
      <c r="D16" s="81"/>
      <c r="F16" s="57" t="str">
        <f>IF(COUNTIF(A16:A19,"X")&gt;1,"",IF(M16="V","Bonne réponse",IF(M16="F",P16,"")))</f>
        <v/>
      </c>
      <c r="G16" s="58"/>
      <c r="H16" s="58"/>
      <c r="I16" s="58"/>
      <c r="J16" s="58"/>
      <c r="K16" s="63" t="str">
        <f>VLOOKUP(M16,Tableau,2,FALSE)</f>
        <v>IMGS3</v>
      </c>
      <c r="M16" s="64" t="str">
        <f>IF(COUNTIF(A16:A19,"X")&gt;1,"R",IF(OR(N16="V",N17="V",N18="V",N19="V"),"V",IF(OR(N16="F",N17="F",N18="F",N19="F"),"F","R")))</f>
        <v>R</v>
      </c>
      <c r="N16" s="16" t="str">
        <f>IF(OR(A17="X",A18="X",A19="X"),"R",IF(AND(A16="x",O16="x"),"V",IF(AND(A16="x",O16=""),"F","R")))</f>
        <v>R</v>
      </c>
      <c r="O16" s="30"/>
      <c r="P16" s="65" t="s">
        <v>99</v>
      </c>
      <c r="Q16" s="6"/>
    </row>
    <row r="17" spans="1:17" ht="40.15" customHeight="1" thickBot="1" x14ac:dyDescent="0.4">
      <c r="A17" s="41"/>
      <c r="B17" s="81" t="s">
        <v>19</v>
      </c>
      <c r="C17" s="81"/>
      <c r="D17" s="81"/>
      <c r="F17" s="59"/>
      <c r="G17" s="60"/>
      <c r="H17" s="60"/>
      <c r="I17" s="60"/>
      <c r="J17" s="60"/>
      <c r="K17" s="63"/>
      <c r="L17" s="11"/>
      <c r="M17" s="64"/>
      <c r="N17" s="16" t="str">
        <f>IF(OR(A18="X",A19="X",A20="X"),"R",IF(AND(A17="x",O17="x"),"V",IF(AND(A17="x",O17=""),"F","R")))</f>
        <v>R</v>
      </c>
      <c r="O17" s="30" t="s">
        <v>0</v>
      </c>
      <c r="P17" s="66"/>
      <c r="Q17" s="6"/>
    </row>
    <row r="18" spans="1:17" ht="40.15" customHeight="1" thickBot="1" x14ac:dyDescent="0.4">
      <c r="A18" s="41"/>
      <c r="B18" s="88" t="s">
        <v>20</v>
      </c>
      <c r="C18" s="89"/>
      <c r="D18" s="90"/>
      <c r="F18" s="59"/>
      <c r="G18" s="60"/>
      <c r="H18" s="60"/>
      <c r="I18" s="60"/>
      <c r="J18" s="60"/>
      <c r="K18" s="63"/>
      <c r="M18" s="64"/>
      <c r="N18" s="16" t="str">
        <f>IF(OR(A19="X",A20="X",A21="X"),"R",IF(AND(A18="x",O18="x"),"V",IF(AND(A18="x",O18=""),"F","R")))</f>
        <v>R</v>
      </c>
      <c r="O18" s="30"/>
      <c r="P18" s="66"/>
      <c r="Q18" s="6"/>
    </row>
    <row r="19" spans="1:17" ht="40.15" customHeight="1" thickBot="1" x14ac:dyDescent="0.4">
      <c r="A19" s="41"/>
      <c r="B19" s="81" t="s">
        <v>21</v>
      </c>
      <c r="C19" s="81"/>
      <c r="D19" s="81"/>
      <c r="F19" s="61"/>
      <c r="G19" s="62"/>
      <c r="H19" s="62"/>
      <c r="I19" s="62"/>
      <c r="J19" s="62"/>
      <c r="K19" s="63"/>
      <c r="L19" s="11"/>
      <c r="M19" s="64"/>
      <c r="N19" s="16" t="str">
        <f>IF(OR(A20="X",A21="X",A22="X"),"R",IF(AND(A19="x",O19="x"),"V",IF(AND(A19="x",O19=""),"F","R")))</f>
        <v>R</v>
      </c>
      <c r="O19" s="30"/>
      <c r="P19" s="67"/>
      <c r="Q19" s="6"/>
    </row>
    <row r="20" spans="1:17" ht="14.25" customHeight="1" x14ac:dyDescent="0.35">
      <c r="M20" s="23"/>
      <c r="N20" s="6"/>
      <c r="O20" s="43"/>
      <c r="P20" s="22"/>
      <c r="Q20" s="6"/>
    </row>
    <row r="21" spans="1:17" ht="39.950000000000003" customHeight="1" x14ac:dyDescent="0.35">
      <c r="A21" s="19">
        <v>3</v>
      </c>
      <c r="B21" s="80" t="s">
        <v>23</v>
      </c>
      <c r="C21" s="80"/>
      <c r="D21" s="80"/>
      <c r="E21" s="80"/>
      <c r="F21" s="80"/>
      <c r="G21" s="80"/>
      <c r="H21" s="80"/>
      <c r="I21" s="80"/>
      <c r="J21" s="80"/>
      <c r="K21" s="80"/>
      <c r="L21" s="11"/>
      <c r="M21" s="24"/>
      <c r="N21" s="6"/>
      <c r="O21" s="42">
        <f>A21</f>
        <v>3</v>
      </c>
      <c r="P21" s="45" t="str">
        <f>B21</f>
        <v>Pour composer la note D en BA, Poutre et Sol, quelles difficultés 6ème retient-on ?</v>
      </c>
      <c r="Q21" s="6"/>
    </row>
    <row r="22" spans="1:17" ht="9" customHeight="1" thickBot="1" x14ac:dyDescent="0.4">
      <c r="B22" s="13"/>
      <c r="C22" s="13"/>
      <c r="D22" s="13"/>
      <c r="E22" s="14"/>
      <c r="F22" s="14"/>
      <c r="G22" s="14"/>
      <c r="H22" s="14"/>
      <c r="I22" s="14"/>
      <c r="J22" s="14"/>
      <c r="M22" s="23"/>
      <c r="N22" s="6"/>
      <c r="O22" s="43"/>
      <c r="P22" s="22"/>
      <c r="Q22" s="6"/>
    </row>
    <row r="23" spans="1:17" ht="40.15" customHeight="1" thickBot="1" x14ac:dyDescent="0.4">
      <c r="A23" s="41"/>
      <c r="B23" s="88" t="s">
        <v>24</v>
      </c>
      <c r="C23" s="89"/>
      <c r="D23" s="90"/>
      <c r="F23" s="57" t="str">
        <f>IF(COUNTIF(A23:A26,"X")&gt;1,"",IF(M23="V","Bonne réponse",IF(M23="F",P23,"")))</f>
        <v/>
      </c>
      <c r="G23" s="58"/>
      <c r="H23" s="58"/>
      <c r="I23" s="58"/>
      <c r="J23" s="58"/>
      <c r="K23" s="63" t="str">
        <f>VLOOKUP(M23,Tableau,2,FALSE)</f>
        <v>IMGS3</v>
      </c>
      <c r="L23" s="11"/>
      <c r="M23" s="64" t="str">
        <f>IF(COUNTIF(A23:A26,"X")&gt;1,"R",IF(OR(N23="V",N24="V",N25="V",N26="V"),"V",IF(OR(N23="F",N24="F",N25="F",N26="F"),"F","R")))</f>
        <v>R</v>
      </c>
      <c r="N23" s="16" t="str">
        <f>IF(OR(A24="X",A25="X",A26="X"),"R",IF(AND(A23="x",O23="x"),"V",IF(AND(A23="x",O23=""),"F","R")))</f>
        <v>R</v>
      </c>
      <c r="O23" s="30"/>
      <c r="P23" s="65" t="s">
        <v>100</v>
      </c>
      <c r="Q23" s="6"/>
    </row>
    <row r="24" spans="1:17" ht="40.15" customHeight="1" thickBot="1" x14ac:dyDescent="0.4">
      <c r="A24" s="41"/>
      <c r="B24" s="81" t="s">
        <v>25</v>
      </c>
      <c r="C24" s="81"/>
      <c r="D24" s="81"/>
      <c r="F24" s="59"/>
      <c r="G24" s="60"/>
      <c r="H24" s="60"/>
      <c r="I24" s="60"/>
      <c r="J24" s="60"/>
      <c r="K24" s="63"/>
      <c r="M24" s="64"/>
      <c r="N24" s="16" t="str">
        <f>IF(OR(A25="X",A26="X",A27="X"),"R",IF(AND(A24="x",O24="x"),"V",IF(AND(A24="x",O24=""),"F","R")))</f>
        <v>R</v>
      </c>
      <c r="O24" s="30"/>
      <c r="P24" s="66"/>
      <c r="Q24" s="6"/>
    </row>
    <row r="25" spans="1:17" ht="40.15" customHeight="1" thickBot="1" x14ac:dyDescent="0.4">
      <c r="A25" s="41"/>
      <c r="B25" s="81" t="s">
        <v>26</v>
      </c>
      <c r="C25" s="81"/>
      <c r="D25" s="81"/>
      <c r="F25" s="59"/>
      <c r="G25" s="60"/>
      <c r="H25" s="60"/>
      <c r="I25" s="60"/>
      <c r="J25" s="60"/>
      <c r="K25" s="63"/>
      <c r="L25" s="11"/>
      <c r="M25" s="64"/>
      <c r="N25" s="16" t="str">
        <f>IF(OR(A26="X",A27="X",A28="X"),"R",IF(AND(A25="x",O25="x"),"V",IF(AND(A25="x",O25=""),"F","R")))</f>
        <v>R</v>
      </c>
      <c r="O25" s="30" t="s">
        <v>0</v>
      </c>
      <c r="P25" s="66"/>
      <c r="Q25" s="6"/>
    </row>
    <row r="26" spans="1:17" ht="40.15" customHeight="1" thickBot="1" x14ac:dyDescent="0.4">
      <c r="A26" s="41"/>
      <c r="B26" s="81" t="s">
        <v>27</v>
      </c>
      <c r="C26" s="81"/>
      <c r="D26" s="81"/>
      <c r="F26" s="61"/>
      <c r="G26" s="62"/>
      <c r="H26" s="62"/>
      <c r="I26" s="62"/>
      <c r="J26" s="62"/>
      <c r="K26" s="63"/>
      <c r="M26" s="64"/>
      <c r="N26" s="16" t="str">
        <f>IF(OR(A27="X",A28="X",A29="X"),"R",IF(AND(A26="x",O26="x"),"V",IF(AND(A26="x",O26=""),"F","R")))</f>
        <v>R</v>
      </c>
      <c r="O26" s="30"/>
      <c r="P26" s="67"/>
      <c r="Q26" s="6"/>
    </row>
    <row r="27" spans="1:17" ht="14.25" customHeight="1" x14ac:dyDescent="0.35">
      <c r="L27" s="11"/>
      <c r="M27" s="23"/>
      <c r="N27" s="6"/>
      <c r="O27" s="43"/>
      <c r="P27" s="22"/>
      <c r="Q27" s="6"/>
    </row>
    <row r="28" spans="1:17" ht="39.950000000000003" customHeight="1" x14ac:dyDescent="0.35">
      <c r="A28" s="19">
        <v>4</v>
      </c>
      <c r="B28" s="95" t="s">
        <v>171</v>
      </c>
      <c r="C28" s="95"/>
      <c r="D28" s="95"/>
      <c r="E28" s="95"/>
      <c r="F28" s="95"/>
      <c r="G28" s="95"/>
      <c r="H28" s="95"/>
      <c r="I28" s="95"/>
      <c r="J28" s="95"/>
      <c r="K28" s="95"/>
      <c r="M28" s="24"/>
      <c r="N28" s="6"/>
      <c r="O28" s="42">
        <f>A28</f>
        <v>4</v>
      </c>
      <c r="P28" s="45" t="str">
        <f>B28</f>
        <v>Quelle peut-être la valeur des bonifications retenues pour la note D ?</v>
      </c>
      <c r="Q28" s="6"/>
    </row>
    <row r="29" spans="1:17" ht="9" customHeight="1" thickBot="1" x14ac:dyDescent="0.4">
      <c r="B29" s="13"/>
      <c r="C29" s="13"/>
      <c r="D29" s="13"/>
      <c r="E29" s="14"/>
      <c r="F29" s="14"/>
      <c r="G29" s="14"/>
      <c r="H29" s="14"/>
      <c r="I29" s="14"/>
      <c r="J29" s="14"/>
      <c r="L29" s="11"/>
      <c r="M29" s="23"/>
      <c r="N29" s="6"/>
      <c r="O29" s="43"/>
      <c r="P29" s="22"/>
      <c r="Q29" s="6"/>
    </row>
    <row r="30" spans="1:17" ht="40.15" customHeight="1" thickBot="1" x14ac:dyDescent="0.4">
      <c r="A30" s="41"/>
      <c r="B30" s="81" t="s">
        <v>28</v>
      </c>
      <c r="C30" s="81"/>
      <c r="D30" s="81"/>
      <c r="F30" s="57" t="str">
        <f>IF(COUNTIF(A30:A33,"X")&gt;1,"",IF(M30="V","Bonne réponse",IF(M30="F",P30,"")))</f>
        <v/>
      </c>
      <c r="G30" s="58"/>
      <c r="H30" s="58"/>
      <c r="I30" s="58"/>
      <c r="J30" s="58"/>
      <c r="K30" s="63" t="str">
        <f>VLOOKUP(M30,Tableau,2,FALSE)</f>
        <v>IMGS3</v>
      </c>
      <c r="M30" s="64" t="str">
        <f>IF(COUNTIF(A30:A33,"X")&gt;1,"R",IF(OR(N30="V",N31="V",N32="V",N33="V"),"V",IF(OR(N30="F",N31="F",N32="F",N33="F"),"F","R")))</f>
        <v>R</v>
      </c>
      <c r="N30" s="16" t="str">
        <f>IF(OR(A31="X",A32="X",A33="X"),"R",IF(AND(A30="x",O30="x"),"V",IF(AND(A30="x",O30=""),"F","R")))</f>
        <v>R</v>
      </c>
      <c r="O30" s="30"/>
      <c r="P30" s="65" t="s">
        <v>101</v>
      </c>
      <c r="Q30" s="6"/>
    </row>
    <row r="31" spans="1:17" ht="40.15" customHeight="1" thickBot="1" x14ac:dyDescent="0.4">
      <c r="A31" s="41"/>
      <c r="B31" s="81" t="s">
        <v>29</v>
      </c>
      <c r="C31" s="81"/>
      <c r="D31" s="81"/>
      <c r="F31" s="59"/>
      <c r="G31" s="60"/>
      <c r="H31" s="60"/>
      <c r="I31" s="60"/>
      <c r="J31" s="60"/>
      <c r="K31" s="63"/>
      <c r="L31" s="11"/>
      <c r="M31" s="64"/>
      <c r="N31" s="16" t="str">
        <f>IF(OR(A32="X",A33="X",A34="X"),"R",IF(AND(A31="x",O31="x"),"V",IF(AND(A31="x",O31=""),"F","R")))</f>
        <v>R</v>
      </c>
      <c r="O31" s="30"/>
      <c r="P31" s="66"/>
      <c r="Q31" s="6"/>
    </row>
    <row r="32" spans="1:17" ht="40.15" customHeight="1" thickBot="1" x14ac:dyDescent="0.4">
      <c r="A32" s="41"/>
      <c r="B32" s="88" t="s">
        <v>30</v>
      </c>
      <c r="C32" s="89"/>
      <c r="D32" s="90"/>
      <c r="F32" s="59"/>
      <c r="G32" s="60"/>
      <c r="H32" s="60"/>
      <c r="I32" s="60"/>
      <c r="J32" s="60"/>
      <c r="K32" s="63"/>
      <c r="M32" s="64"/>
      <c r="N32" s="16" t="str">
        <f>IF(OR(A33="X",A34="X",A35="X"),"R",IF(AND(A32="x",O32="x"),"V",IF(AND(A32="x",O32=""),"F","R")))</f>
        <v>R</v>
      </c>
      <c r="O32" s="30"/>
      <c r="P32" s="66"/>
      <c r="Q32" s="6"/>
    </row>
    <row r="33" spans="1:17" ht="40.15" customHeight="1" thickBot="1" x14ac:dyDescent="0.4">
      <c r="A33" s="41"/>
      <c r="B33" s="81" t="s">
        <v>31</v>
      </c>
      <c r="C33" s="81"/>
      <c r="D33" s="81"/>
      <c r="F33" s="61"/>
      <c r="G33" s="62"/>
      <c r="H33" s="62"/>
      <c r="I33" s="62"/>
      <c r="J33" s="62"/>
      <c r="K33" s="63"/>
      <c r="L33" s="11"/>
      <c r="M33" s="64"/>
      <c r="N33" s="16" t="str">
        <f>IF(OR(A34="X",A35="X",A36="X"),"R",IF(AND(A33="x",O33="x"),"V",IF(AND(A33="x",O33=""),"F","R")))</f>
        <v>R</v>
      </c>
      <c r="O33" s="30" t="s">
        <v>0</v>
      </c>
      <c r="P33" s="67"/>
      <c r="Q33" s="6"/>
    </row>
    <row r="34" spans="1:17" ht="14.25" customHeight="1" x14ac:dyDescent="0.35">
      <c r="M34" s="23"/>
      <c r="N34" s="6"/>
      <c r="O34" s="43"/>
      <c r="P34" s="22"/>
      <c r="Q34" s="6"/>
    </row>
    <row r="35" spans="1:17" ht="39.950000000000003" customHeight="1" x14ac:dyDescent="0.35">
      <c r="A35" s="19">
        <v>5</v>
      </c>
      <c r="B35" s="80" t="s">
        <v>158</v>
      </c>
      <c r="C35" s="80"/>
      <c r="D35" s="80"/>
      <c r="E35" s="80"/>
      <c r="F35" s="80"/>
      <c r="G35" s="80"/>
      <c r="H35" s="80"/>
      <c r="I35" s="80"/>
      <c r="J35" s="80"/>
      <c r="K35" s="80"/>
      <c r="L35" s="11"/>
      <c r="M35" s="24"/>
      <c r="N35" s="6"/>
      <c r="O35" s="42">
        <f>A35</f>
        <v>5</v>
      </c>
      <c r="P35" s="45" t="str">
        <f>B35</f>
        <v xml:space="preserve"> Cochez la bonne définition concernant les bonifications :</v>
      </c>
      <c r="Q35" s="6"/>
    </row>
    <row r="36" spans="1:17" ht="9" customHeight="1" thickBot="1" x14ac:dyDescent="0.4">
      <c r="B36" s="13"/>
      <c r="C36" s="13"/>
      <c r="D36" s="13"/>
      <c r="E36" s="14"/>
      <c r="F36" s="14"/>
      <c r="G36" s="14"/>
      <c r="H36" s="14"/>
      <c r="I36" s="14"/>
      <c r="J36" s="14"/>
      <c r="M36" s="23"/>
      <c r="N36" s="6"/>
      <c r="O36" s="43"/>
      <c r="P36" s="22"/>
      <c r="Q36" s="6"/>
    </row>
    <row r="37" spans="1:17" ht="45" customHeight="1" thickBot="1" x14ac:dyDescent="0.4">
      <c r="A37" s="41"/>
      <c r="B37" s="92" t="s">
        <v>172</v>
      </c>
      <c r="C37" s="92"/>
      <c r="D37" s="92"/>
      <c r="F37" s="57" t="str">
        <f>IF(COUNTIF(A37:A40,"X")&gt;1,"",IF(M37="V","Bonne réponse",IF(M37="F",P37,"")))</f>
        <v/>
      </c>
      <c r="G37" s="58"/>
      <c r="H37" s="58"/>
      <c r="I37" s="58"/>
      <c r="J37" s="58"/>
      <c r="K37" s="63" t="str">
        <f>VLOOKUP(M37,Tableau,2,FALSE)</f>
        <v>IMGS3</v>
      </c>
      <c r="L37" s="11"/>
      <c r="M37" s="64" t="str">
        <f>IF(COUNTIF(A37:A40,"X")&gt;1,"R",IF(OR(N37="V",N38="V",N39="V",N40="V"),"V",IF(OR(N37="F",N38="F",N39="F",N40="F"),"F","R")))</f>
        <v>R</v>
      </c>
      <c r="N37" s="16" t="str">
        <f>IF(OR(A38="X",A39="X",A40="X"),"R",IF(AND(A37="x",O37="x"),"V",IF(AND(A37="x",O37=""),"F","R")))</f>
        <v>R</v>
      </c>
      <c r="O37" s="30"/>
      <c r="P37" s="65" t="s">
        <v>102</v>
      </c>
      <c r="Q37" s="6"/>
    </row>
    <row r="38" spans="1:17" ht="45" customHeight="1" thickBot="1" x14ac:dyDescent="0.4">
      <c r="A38" s="41"/>
      <c r="B38" s="92" t="s">
        <v>173</v>
      </c>
      <c r="C38" s="92"/>
      <c r="D38" s="92"/>
      <c r="F38" s="59"/>
      <c r="G38" s="60"/>
      <c r="H38" s="60"/>
      <c r="I38" s="60"/>
      <c r="J38" s="60"/>
      <c r="K38" s="63"/>
      <c r="M38" s="64"/>
      <c r="N38" s="16" t="str">
        <f>IF(OR(A39="X",A40="X",A41="X"),"R",IF(AND(A38="x",O38="x"),"V",IF(AND(A38="x",O38=""),"F","R")))</f>
        <v>R</v>
      </c>
      <c r="O38" s="30"/>
      <c r="P38" s="66"/>
      <c r="Q38" s="6"/>
    </row>
    <row r="39" spans="1:17" ht="45" customHeight="1" thickBot="1" x14ac:dyDescent="0.4">
      <c r="A39" s="41"/>
      <c r="B39" s="88" t="s">
        <v>32</v>
      </c>
      <c r="C39" s="89"/>
      <c r="D39" s="90"/>
      <c r="F39" s="59"/>
      <c r="G39" s="60"/>
      <c r="H39" s="60"/>
      <c r="I39" s="60"/>
      <c r="J39" s="60"/>
      <c r="K39" s="63"/>
      <c r="L39" s="11"/>
      <c r="M39" s="64"/>
      <c r="N39" s="16" t="str">
        <f>IF(OR(A40="X",A41="X",A42="X"),"R",IF(AND(A39="x",O39="x"),"V",IF(AND(A39="x",O39=""),"F","R")))</f>
        <v>R</v>
      </c>
      <c r="O39" s="30" t="s">
        <v>0</v>
      </c>
      <c r="P39" s="66"/>
      <c r="Q39" s="6"/>
    </row>
    <row r="40" spans="1:17" ht="45" customHeight="1" thickBot="1" x14ac:dyDescent="0.4">
      <c r="A40" s="41"/>
      <c r="B40" s="88" t="s">
        <v>33</v>
      </c>
      <c r="C40" s="89"/>
      <c r="D40" s="90"/>
      <c r="F40" s="61"/>
      <c r="G40" s="62"/>
      <c r="H40" s="62"/>
      <c r="I40" s="62"/>
      <c r="J40" s="62"/>
      <c r="K40" s="63"/>
      <c r="M40" s="64"/>
      <c r="N40" s="16" t="str">
        <f>IF(OR(A41="X",A42="X",A43="X"),"R",IF(AND(A40="x",O40="x"),"V",IF(AND(A40="x",O40=""),"F","R")))</f>
        <v>R</v>
      </c>
      <c r="O40" s="30"/>
      <c r="P40" s="67"/>
      <c r="Q40" s="6"/>
    </row>
    <row r="41" spans="1:17" ht="9" customHeight="1" x14ac:dyDescent="0.35">
      <c r="B41" s="15"/>
      <c r="C41" s="15"/>
      <c r="D41" s="15"/>
      <c r="L41" s="11"/>
      <c r="M41" s="23"/>
      <c r="N41" s="6"/>
      <c r="O41" s="43"/>
      <c r="P41" s="22"/>
      <c r="Q41" s="6"/>
    </row>
    <row r="42" spans="1:17" ht="39.950000000000003" customHeight="1" x14ac:dyDescent="0.35">
      <c r="A42" s="19">
        <v>6</v>
      </c>
      <c r="B42" s="95" t="s">
        <v>174</v>
      </c>
      <c r="C42" s="95"/>
      <c r="D42" s="95"/>
      <c r="E42" s="95"/>
      <c r="F42" s="95"/>
      <c r="G42" s="95"/>
      <c r="H42" s="95"/>
      <c r="I42" s="95"/>
      <c r="J42" s="95"/>
      <c r="K42" s="95"/>
      <c r="M42" s="24"/>
      <c r="N42" s="6"/>
      <c r="O42" s="42">
        <f>A42</f>
        <v>6</v>
      </c>
      <c r="P42" s="45" t="str">
        <f>B42</f>
        <v>Que faites-vous quand la gymnaste réalise une difficulté retenue en difficulté 6ème ayant l'exigence de position tenue et ne maintient pas la position ?</v>
      </c>
      <c r="Q42" s="6"/>
    </row>
    <row r="43" spans="1:17" ht="9" customHeight="1" thickBot="1" x14ac:dyDescent="0.4">
      <c r="B43" s="13"/>
      <c r="C43" s="13"/>
      <c r="D43" s="13"/>
      <c r="E43" s="14"/>
      <c r="F43" s="14"/>
      <c r="G43" s="14"/>
      <c r="H43" s="14"/>
      <c r="I43" s="14"/>
      <c r="J43" s="14"/>
      <c r="L43" s="11"/>
      <c r="M43" s="23"/>
      <c r="N43" s="6"/>
      <c r="O43" s="43"/>
      <c r="P43" s="22"/>
      <c r="Q43" s="6"/>
    </row>
    <row r="44" spans="1:17" ht="40.15" customHeight="1" thickBot="1" x14ac:dyDescent="0.4">
      <c r="A44" s="41"/>
      <c r="B44" s="81" t="s">
        <v>3</v>
      </c>
      <c r="C44" s="81"/>
      <c r="D44" s="81"/>
      <c r="F44" s="57" t="str">
        <f>IF(COUNTIF(A44:A47,"X")&gt;1,"",IF(M44="V","Bonne réponse",IF(M44="F",P44,"")))</f>
        <v/>
      </c>
      <c r="G44" s="58"/>
      <c r="H44" s="58"/>
      <c r="I44" s="58"/>
      <c r="J44" s="58"/>
      <c r="K44" s="63" t="str">
        <f>VLOOKUP(M44,Tableau,2,FALSE)</f>
        <v>IMGS3</v>
      </c>
      <c r="M44" s="64" t="str">
        <f>IF(COUNTIF(A44:A47,"X")&gt;1,"R",IF(OR(N44="V",N45="V",N46="V",N47="V"),"V",IF(OR(N44="F",N45="F",N46="F",N47="F"),"F","R")))</f>
        <v>R</v>
      </c>
      <c r="N44" s="16" t="str">
        <f>IF(OR(A45="X",A46="X",A47="X"),"R",IF(AND(A44="x",O44="x"),"V",IF(AND(A44="x",O44=""),"F","R")))</f>
        <v>R</v>
      </c>
      <c r="O44" s="30"/>
      <c r="P44" s="65" t="s">
        <v>103</v>
      </c>
      <c r="Q44" s="6"/>
    </row>
    <row r="45" spans="1:17" ht="40.15" customHeight="1" thickBot="1" x14ac:dyDescent="0.4">
      <c r="A45" s="41"/>
      <c r="B45" s="81" t="s">
        <v>5</v>
      </c>
      <c r="C45" s="81"/>
      <c r="D45" s="81"/>
      <c r="F45" s="59"/>
      <c r="G45" s="60"/>
      <c r="H45" s="60"/>
      <c r="I45" s="60"/>
      <c r="J45" s="60"/>
      <c r="K45" s="63"/>
      <c r="L45" s="11"/>
      <c r="M45" s="64"/>
      <c r="N45" s="16" t="str">
        <f>IF(OR(A46="X",A47="X",A48="X"),"R",IF(AND(A45="x",O45="x"),"V",IF(AND(A45="x",O45=""),"F","R")))</f>
        <v>R</v>
      </c>
      <c r="O45" s="30"/>
      <c r="P45" s="66"/>
      <c r="Q45" s="6"/>
    </row>
    <row r="46" spans="1:17" ht="40.15" customHeight="1" thickBot="1" x14ac:dyDescent="0.4">
      <c r="A46" s="41"/>
      <c r="B46" s="88" t="s">
        <v>34</v>
      </c>
      <c r="C46" s="89"/>
      <c r="D46" s="90"/>
      <c r="F46" s="59"/>
      <c r="G46" s="60"/>
      <c r="H46" s="60"/>
      <c r="I46" s="60"/>
      <c r="J46" s="60"/>
      <c r="K46" s="63"/>
      <c r="M46" s="64"/>
      <c r="N46" s="16" t="str">
        <f>IF(OR(A47="X",A48="X",A49="X"),"R",IF(AND(A46="x",O46="x"),"V",IF(AND(A46="x",O46=""),"F","R")))</f>
        <v>R</v>
      </c>
      <c r="O46" s="30"/>
      <c r="P46" s="66"/>
      <c r="Q46" s="6"/>
    </row>
    <row r="47" spans="1:17" ht="40.15" customHeight="1" thickBot="1" x14ac:dyDescent="0.4">
      <c r="A47" s="41"/>
      <c r="B47" s="81" t="s">
        <v>10</v>
      </c>
      <c r="C47" s="81"/>
      <c r="D47" s="81"/>
      <c r="F47" s="61"/>
      <c r="G47" s="62"/>
      <c r="H47" s="62"/>
      <c r="I47" s="62"/>
      <c r="J47" s="62"/>
      <c r="K47" s="63"/>
      <c r="L47" s="11"/>
      <c r="M47" s="64"/>
      <c r="N47" s="16" t="str">
        <f>IF(OR(A48="X",A49="X",A50="X"),"R",IF(AND(A47="x",O47="x"),"V",IF(AND(A47="x",O47=""),"F","R")))</f>
        <v>R</v>
      </c>
      <c r="O47" s="30" t="s">
        <v>0</v>
      </c>
      <c r="P47" s="67"/>
      <c r="Q47" s="6"/>
    </row>
    <row r="48" spans="1:17" ht="14.25" customHeight="1" x14ac:dyDescent="0.35">
      <c r="M48" s="23"/>
      <c r="N48" s="6"/>
      <c r="O48" s="43"/>
      <c r="P48" s="22"/>
      <c r="Q48" s="6"/>
    </row>
    <row r="49" spans="1:17" ht="39.950000000000003" customHeight="1" x14ac:dyDescent="0.35">
      <c r="A49" s="19">
        <v>7</v>
      </c>
      <c r="B49" s="80" t="s">
        <v>35</v>
      </c>
      <c r="C49" s="80"/>
      <c r="D49" s="80"/>
      <c r="E49" s="80"/>
      <c r="F49" s="80"/>
      <c r="G49" s="80"/>
      <c r="H49" s="80"/>
      <c r="I49" s="80"/>
      <c r="J49" s="80"/>
      <c r="K49" s="80"/>
      <c r="L49" s="11"/>
      <c r="M49" s="24"/>
      <c r="N49" s="6"/>
      <c r="O49" s="42">
        <f>A49</f>
        <v>7</v>
      </c>
      <c r="P49" s="45" t="str">
        <f>B49</f>
        <v>Cochez la bonne définition d'une exigence de composition :</v>
      </c>
      <c r="Q49" s="6"/>
    </row>
    <row r="50" spans="1:17" ht="9" customHeight="1" thickBot="1" x14ac:dyDescent="0.4">
      <c r="B50" s="13"/>
      <c r="C50" s="13"/>
      <c r="D50" s="13"/>
      <c r="E50" s="14"/>
      <c r="F50" s="14"/>
      <c r="G50" s="14"/>
      <c r="H50" s="14"/>
      <c r="I50" s="14"/>
      <c r="J50" s="14"/>
      <c r="M50" s="23"/>
      <c r="N50" s="6"/>
      <c r="O50" s="43"/>
      <c r="P50" s="22"/>
      <c r="Q50" s="6"/>
    </row>
    <row r="51" spans="1:17" ht="45" customHeight="1" thickBot="1" x14ac:dyDescent="0.4">
      <c r="A51" s="41"/>
      <c r="B51" s="81" t="s">
        <v>36</v>
      </c>
      <c r="C51" s="81"/>
      <c r="D51" s="81"/>
      <c r="F51" s="57" t="str">
        <f>IF(COUNTIF(A51:A54,"X")&gt;1,"",IF(M51="V","Bonne réponse",IF(M51="F",P51,"")))</f>
        <v/>
      </c>
      <c r="G51" s="58"/>
      <c r="H51" s="58"/>
      <c r="I51" s="58"/>
      <c r="J51" s="58"/>
      <c r="K51" s="63" t="str">
        <f>VLOOKUP(M51,Tableau,2,FALSE)</f>
        <v>IMGS3</v>
      </c>
      <c r="L51" s="11"/>
      <c r="M51" s="64" t="str">
        <f>IF(COUNTIF(A51:A54,"X")&gt;1,"R",IF(OR(N51="V",N52="V",N53="V",N54="V"),"V",IF(OR(N51="F",N52="F",N53="F",N54="F"),"F","R")))</f>
        <v>R</v>
      </c>
      <c r="N51" s="16" t="str">
        <f>IF(OR(A52="X",A53="X",A54="X"),"R",IF(AND(A51="x",O51="x"),"V",IF(AND(A51="x",O51=""),"F","R")))</f>
        <v>R</v>
      </c>
      <c r="O51" s="30"/>
      <c r="P51" s="65" t="s">
        <v>104</v>
      </c>
      <c r="Q51" s="6"/>
    </row>
    <row r="52" spans="1:17" ht="45" customHeight="1" thickBot="1" x14ac:dyDescent="0.4">
      <c r="A52" s="41"/>
      <c r="B52" s="81" t="s">
        <v>37</v>
      </c>
      <c r="C52" s="81"/>
      <c r="D52" s="81"/>
      <c r="F52" s="59"/>
      <c r="G52" s="60"/>
      <c r="H52" s="60"/>
      <c r="I52" s="60"/>
      <c r="J52" s="60"/>
      <c r="K52" s="63"/>
      <c r="M52" s="64"/>
      <c r="N52" s="16" t="str">
        <f>IF(OR(A53="X",A54="X",A55="X"),"R",IF(AND(A52="x",O52="x"),"V",IF(AND(A52="x",O52=""),"F","R")))</f>
        <v>R</v>
      </c>
      <c r="O52" s="30"/>
      <c r="P52" s="66"/>
      <c r="Q52" s="6"/>
    </row>
    <row r="53" spans="1:17" ht="45" customHeight="1" thickBot="1" x14ac:dyDescent="0.4">
      <c r="A53" s="41"/>
      <c r="B53" s="81" t="s">
        <v>38</v>
      </c>
      <c r="C53" s="81"/>
      <c r="D53" s="81"/>
      <c r="F53" s="59"/>
      <c r="G53" s="60"/>
      <c r="H53" s="60"/>
      <c r="I53" s="60"/>
      <c r="J53" s="60"/>
      <c r="K53" s="63"/>
      <c r="L53" s="11"/>
      <c r="M53" s="64"/>
      <c r="N53" s="16" t="str">
        <f>IF(OR(A54="X",A55="X",A56="X"),"R",IF(AND(A53="x",O53="x"),"V",IF(AND(A53="x",O53=""),"F","R")))</f>
        <v>R</v>
      </c>
      <c r="O53" s="30" t="s">
        <v>0</v>
      </c>
      <c r="P53" s="66"/>
      <c r="Q53" s="6"/>
    </row>
    <row r="54" spans="1:17" ht="45" customHeight="1" thickBot="1" x14ac:dyDescent="0.4">
      <c r="A54" s="41"/>
      <c r="B54" s="81" t="s">
        <v>39</v>
      </c>
      <c r="C54" s="81"/>
      <c r="D54" s="81"/>
      <c r="F54" s="61"/>
      <c r="G54" s="62"/>
      <c r="H54" s="62"/>
      <c r="I54" s="62"/>
      <c r="J54" s="62"/>
      <c r="K54" s="63"/>
      <c r="M54" s="64"/>
      <c r="N54" s="16" t="str">
        <f>IF(OR(A55="X",A56="X",A57="X"),"R",IF(AND(A54="x",O54="x"),"V",IF(AND(A54="x",O54=""),"F","R")))</f>
        <v>R</v>
      </c>
      <c r="O54" s="30"/>
      <c r="P54" s="67"/>
      <c r="Q54" s="6"/>
    </row>
    <row r="55" spans="1:17" ht="14.25" customHeight="1" x14ac:dyDescent="0.35">
      <c r="L55" s="11"/>
      <c r="M55" s="23"/>
      <c r="N55" s="6"/>
      <c r="O55" s="43"/>
      <c r="P55" s="22"/>
      <c r="Q55" s="6"/>
    </row>
    <row r="56" spans="1:17" ht="39.950000000000003" customHeight="1" x14ac:dyDescent="0.35">
      <c r="A56" s="19">
        <v>8</v>
      </c>
      <c r="B56" s="80" t="s">
        <v>40</v>
      </c>
      <c r="C56" s="80"/>
      <c r="D56" s="80"/>
      <c r="E56" s="80"/>
      <c r="F56" s="80"/>
      <c r="G56" s="80"/>
      <c r="H56" s="80"/>
      <c r="I56" s="80"/>
      <c r="J56" s="80"/>
      <c r="K56" s="80"/>
      <c r="M56" s="24"/>
      <c r="N56" s="6"/>
      <c r="O56" s="42">
        <f>A56</f>
        <v>8</v>
      </c>
      <c r="P56" s="45" t="str">
        <f>B56</f>
        <v>Combien d'éléments doit réaliser la gymnaste pour ne pas avoir de déduction pour exercice trop court ?</v>
      </c>
      <c r="Q56" s="6"/>
    </row>
    <row r="57" spans="1:17" ht="9" customHeight="1" thickBot="1" x14ac:dyDescent="0.4">
      <c r="B57" s="13"/>
      <c r="C57" s="13"/>
      <c r="D57" s="13"/>
      <c r="E57" s="14"/>
      <c r="F57" s="14"/>
      <c r="G57" s="14"/>
      <c r="H57" s="14"/>
      <c r="I57" s="14"/>
      <c r="J57" s="14"/>
      <c r="L57" s="11"/>
      <c r="M57" s="23"/>
      <c r="N57" s="6"/>
      <c r="O57" s="43"/>
      <c r="P57" s="22"/>
      <c r="Q57" s="6"/>
    </row>
    <row r="58" spans="1:17" ht="40.15" customHeight="1" thickBot="1" x14ac:dyDescent="0.4">
      <c r="A58" s="41"/>
      <c r="B58" s="81" t="s">
        <v>159</v>
      </c>
      <c r="C58" s="81"/>
      <c r="D58" s="81"/>
      <c r="F58" s="57" t="str">
        <f>IF(COUNTIF(A58:A61,"X")&gt;1,"",IF(M58="V","Bonne réponse",IF(M58="F",P58,"")))</f>
        <v/>
      </c>
      <c r="G58" s="58"/>
      <c r="H58" s="58"/>
      <c r="I58" s="58"/>
      <c r="J58" s="58"/>
      <c r="K58" s="63" t="str">
        <f>VLOOKUP(M58,Tableau,2,FALSE)</f>
        <v>IMGS3</v>
      </c>
      <c r="M58" s="64" t="str">
        <f>IF(COUNTIF(A58:A61,"X")&gt;1,"R",IF(OR(N58="V",N59="V",N60="V",N61="V"),"V",IF(OR(N58="F",N59="F",N60="F",N61="F"),"F","R")))</f>
        <v>R</v>
      </c>
      <c r="N58" s="16" t="str">
        <f>IF(OR(A59="X",A60="X",A61="X"),"R",IF(AND(A58="x",O58="x"),"V",IF(AND(A58="x",O58=""),"F","R")))</f>
        <v>R</v>
      </c>
      <c r="O58" s="30"/>
      <c r="P58" s="65" t="s">
        <v>105</v>
      </c>
      <c r="Q58" s="6"/>
    </row>
    <row r="59" spans="1:17" ht="40.15" customHeight="1" thickBot="1" x14ac:dyDescent="0.4">
      <c r="A59" s="41"/>
      <c r="B59" s="81" t="s">
        <v>41</v>
      </c>
      <c r="C59" s="81"/>
      <c r="D59" s="81"/>
      <c r="F59" s="59"/>
      <c r="G59" s="60"/>
      <c r="H59" s="60"/>
      <c r="I59" s="60"/>
      <c r="J59" s="60"/>
      <c r="K59" s="63"/>
      <c r="L59" s="11"/>
      <c r="M59" s="64"/>
      <c r="N59" s="16" t="str">
        <f>IF(OR(A60="X",A61="X",A62="X"),"R",IF(AND(A59="x",O59="x"),"V",IF(AND(A59="x",O59=""),"F","R")))</f>
        <v>R</v>
      </c>
      <c r="O59" s="30"/>
      <c r="P59" s="66"/>
      <c r="Q59" s="6"/>
    </row>
    <row r="60" spans="1:17" ht="40.15" customHeight="1" thickBot="1" x14ac:dyDescent="0.4">
      <c r="A60" s="41"/>
      <c r="B60" s="81" t="s">
        <v>42</v>
      </c>
      <c r="C60" s="81"/>
      <c r="D60" s="81"/>
      <c r="F60" s="59"/>
      <c r="G60" s="60"/>
      <c r="H60" s="60"/>
      <c r="I60" s="60"/>
      <c r="J60" s="60"/>
      <c r="K60" s="63"/>
      <c r="M60" s="64"/>
      <c r="N60" s="16" t="str">
        <f>IF(OR(A61="X",A62="X",A63="X"),"R",IF(AND(A60="x",O60="x"),"V",IF(AND(A60="x",O60=""),"F","R")))</f>
        <v>R</v>
      </c>
      <c r="O60" s="30"/>
      <c r="P60" s="66"/>
      <c r="Q60" s="6"/>
    </row>
    <row r="61" spans="1:17" ht="40.15" customHeight="1" thickBot="1" x14ac:dyDescent="0.4">
      <c r="A61" s="41"/>
      <c r="B61" s="81" t="s">
        <v>160</v>
      </c>
      <c r="C61" s="81"/>
      <c r="D61" s="81"/>
      <c r="F61" s="61"/>
      <c r="G61" s="62"/>
      <c r="H61" s="62"/>
      <c r="I61" s="62"/>
      <c r="J61" s="62"/>
      <c r="K61" s="63"/>
      <c r="L61" s="11"/>
      <c r="M61" s="64"/>
      <c r="N61" s="16" t="str">
        <f>IF(OR(A62="X",A63="X",A64="X"),"R",IF(AND(A61="x",O61="x"),"V",IF(AND(A61="x",O61=""),"F","R")))</f>
        <v>R</v>
      </c>
      <c r="O61" s="30" t="s">
        <v>0</v>
      </c>
      <c r="P61" s="67"/>
      <c r="Q61" s="6"/>
    </row>
    <row r="62" spans="1:17" ht="14.25" customHeight="1" x14ac:dyDescent="0.35">
      <c r="M62" s="23"/>
      <c r="N62" s="6"/>
      <c r="O62" s="43"/>
      <c r="P62" s="22"/>
      <c r="Q62" s="6"/>
    </row>
    <row r="63" spans="1:17" ht="39.950000000000003" customHeight="1" x14ac:dyDescent="0.35">
      <c r="A63" s="19">
        <v>9</v>
      </c>
      <c r="B63" s="80" t="s">
        <v>143</v>
      </c>
      <c r="C63" s="80"/>
      <c r="D63" s="80"/>
      <c r="E63" s="80"/>
      <c r="F63" s="80"/>
      <c r="G63" s="80"/>
      <c r="H63" s="80"/>
      <c r="I63" s="80"/>
      <c r="J63" s="80"/>
      <c r="K63" s="80"/>
      <c r="L63" s="11"/>
      <c r="M63" s="24"/>
      <c r="N63" s="6"/>
      <c r="O63" s="42">
        <f>A63</f>
        <v>9</v>
      </c>
      <c r="P63" s="45" t="str">
        <f>B63</f>
        <v>La gymnaste réalise 5 éléments dans son mouvement. Que faites-vous ?</v>
      </c>
      <c r="Q63" s="6"/>
    </row>
    <row r="64" spans="1:17" ht="9" customHeight="1" thickBot="1" x14ac:dyDescent="0.4">
      <c r="B64" s="13"/>
      <c r="C64" s="13"/>
      <c r="D64" s="13"/>
      <c r="E64" s="14"/>
      <c r="F64" s="14"/>
      <c r="G64" s="14"/>
      <c r="H64" s="14"/>
      <c r="I64" s="14"/>
      <c r="J64" s="14"/>
      <c r="M64" s="23"/>
      <c r="N64" s="6"/>
      <c r="O64" s="43"/>
      <c r="P64" s="22"/>
      <c r="Q64" s="6"/>
    </row>
    <row r="65" spans="1:17" ht="40.15" customHeight="1" thickBot="1" x14ac:dyDescent="0.4">
      <c r="A65" s="41"/>
      <c r="B65" s="81" t="s">
        <v>43</v>
      </c>
      <c r="C65" s="81"/>
      <c r="D65" s="81"/>
      <c r="F65" s="57" t="str">
        <f>IF(COUNTIF(A65:A68,"X")&gt;1,"",IF(M65="V","Bonne réponse",IF(M65="F",P65,"")))</f>
        <v/>
      </c>
      <c r="G65" s="58"/>
      <c r="H65" s="58"/>
      <c r="I65" s="58"/>
      <c r="J65" s="58"/>
      <c r="K65" s="63" t="str">
        <f>VLOOKUP(M65,Tableau,2,FALSE)</f>
        <v>IMGS3</v>
      </c>
      <c r="L65" s="11"/>
      <c r="M65" s="64" t="str">
        <f>IF(COUNTIF(A65:A68,"X")&gt;1,"R",IF(OR(N65="V",N66="V",N67="V",N68="V"),"V",IF(OR(N65="F",N66="F",N67="F",N68="F"),"F","R")))</f>
        <v>R</v>
      </c>
      <c r="N65" s="16" t="str">
        <f>IF(OR(A66="X",A67="X",A68="X"),"R",IF(AND(A65="x",O65="x"),"V",IF(AND(A65="x",O65=""),"F","R")))</f>
        <v>R</v>
      </c>
      <c r="O65" s="30"/>
      <c r="P65" s="65" t="s">
        <v>106</v>
      </c>
      <c r="Q65" s="6"/>
    </row>
    <row r="66" spans="1:17" ht="40.15" customHeight="1" thickBot="1" x14ac:dyDescent="0.4">
      <c r="A66" s="41"/>
      <c r="B66" s="81" t="s">
        <v>44</v>
      </c>
      <c r="C66" s="81"/>
      <c r="D66" s="81"/>
      <c r="F66" s="59"/>
      <c r="G66" s="60"/>
      <c r="H66" s="60"/>
      <c r="I66" s="60"/>
      <c r="J66" s="60"/>
      <c r="K66" s="63"/>
      <c r="M66" s="64"/>
      <c r="N66" s="16" t="str">
        <f>IF(OR(A67="X",A68="X",A69="X"),"R",IF(AND(A66="x",O66="x"),"V",IF(AND(A66="x",O66=""),"F","R")))</f>
        <v>R</v>
      </c>
      <c r="O66" s="30" t="s">
        <v>0</v>
      </c>
      <c r="P66" s="66"/>
      <c r="Q66" s="6"/>
    </row>
    <row r="67" spans="1:17" ht="40.15" customHeight="1" thickBot="1" x14ac:dyDescent="0.4">
      <c r="A67" s="41"/>
      <c r="B67" s="81" t="s">
        <v>45</v>
      </c>
      <c r="C67" s="81"/>
      <c r="D67" s="81"/>
      <c r="F67" s="59"/>
      <c r="G67" s="60"/>
      <c r="H67" s="60"/>
      <c r="I67" s="60"/>
      <c r="J67" s="60"/>
      <c r="K67" s="63"/>
      <c r="L67" s="11"/>
      <c r="M67" s="64"/>
      <c r="N67" s="16" t="str">
        <f>IF(OR(A68="X",A69="X",A70="X"),"R",IF(AND(A67="x",O67="x"),"V",IF(AND(A67="x",O67=""),"F","R")))</f>
        <v>R</v>
      </c>
      <c r="O67" s="30"/>
      <c r="P67" s="66"/>
      <c r="Q67" s="6"/>
    </row>
    <row r="68" spans="1:17" ht="40.15" customHeight="1" thickBot="1" x14ac:dyDescent="0.4">
      <c r="A68" s="41"/>
      <c r="B68" s="81" t="s">
        <v>46</v>
      </c>
      <c r="C68" s="81"/>
      <c r="D68" s="81"/>
      <c r="F68" s="61"/>
      <c r="G68" s="62"/>
      <c r="H68" s="62"/>
      <c r="I68" s="62"/>
      <c r="J68" s="62"/>
      <c r="K68" s="63"/>
      <c r="M68" s="64"/>
      <c r="N68" s="16" t="str">
        <f>IF(OR(A69="X",A70="X",A71="X"),"R",IF(AND(A68="x",O68="x"),"V",IF(AND(A68="x",O68=""),"F","R")))</f>
        <v>R</v>
      </c>
      <c r="O68" s="30"/>
      <c r="P68" s="67"/>
      <c r="Q68" s="6"/>
    </row>
    <row r="69" spans="1:17" ht="9" customHeight="1" x14ac:dyDescent="0.35">
      <c r="L69" s="11"/>
      <c r="M69" s="23"/>
      <c r="N69" s="6"/>
      <c r="O69" s="43"/>
      <c r="P69" s="26"/>
      <c r="Q69" s="6"/>
    </row>
    <row r="70" spans="1:17" ht="39.950000000000003" customHeight="1" x14ac:dyDescent="0.35">
      <c r="A70" s="19">
        <v>10</v>
      </c>
      <c r="B70" s="80" t="s">
        <v>47</v>
      </c>
      <c r="C70" s="80"/>
      <c r="D70" s="80"/>
      <c r="E70" s="80"/>
      <c r="F70" s="80"/>
      <c r="G70" s="80"/>
      <c r="H70" s="80"/>
      <c r="I70" s="80"/>
      <c r="J70" s="80"/>
      <c r="K70" s="80"/>
      <c r="M70" s="24"/>
      <c r="N70" s="6"/>
      <c r="O70" s="42">
        <f>A70</f>
        <v>10</v>
      </c>
      <c r="P70" s="45" t="str">
        <f>B70</f>
        <v>Comment définissez-vous une "Autre difficulté" ?</v>
      </c>
      <c r="Q70" s="6"/>
    </row>
    <row r="71" spans="1:17" ht="9" customHeight="1" thickBot="1" x14ac:dyDescent="0.4">
      <c r="B71" s="13"/>
      <c r="C71" s="13"/>
      <c r="D71" s="13"/>
      <c r="E71" s="14"/>
      <c r="F71" s="14"/>
      <c r="G71" s="14"/>
      <c r="H71" s="14"/>
      <c r="I71" s="14"/>
      <c r="J71" s="14"/>
      <c r="L71" s="11"/>
      <c r="M71" s="23"/>
      <c r="N71" s="6"/>
      <c r="O71" s="43"/>
      <c r="P71" s="22"/>
      <c r="Q71" s="6"/>
    </row>
    <row r="72" spans="1:17" ht="45" customHeight="1" thickBot="1" x14ac:dyDescent="0.4">
      <c r="A72" s="41"/>
      <c r="B72" s="81" t="s">
        <v>48</v>
      </c>
      <c r="C72" s="81"/>
      <c r="D72" s="81"/>
      <c r="F72" s="57" t="str">
        <f>IF(COUNTIF(A72:A75,"X")&gt;1,"",IF(M72="V","Bonne réponse",IF(M72="F",P72,"")))</f>
        <v/>
      </c>
      <c r="G72" s="58"/>
      <c r="H72" s="58"/>
      <c r="I72" s="58"/>
      <c r="J72" s="58"/>
      <c r="K72" s="63" t="str">
        <f>VLOOKUP(M72,Tableau,2,FALSE)</f>
        <v>IMGS3</v>
      </c>
      <c r="M72" s="64" t="str">
        <f>IF(COUNTIF(A72:A75,"X")&gt;1,"R",IF(OR(N72="V",N73="V",N74="V",N75="V"),"V",IF(OR(N72="F",N73="F",N74="F",N75="F"),"F","R")))</f>
        <v>R</v>
      </c>
      <c r="N72" s="16" t="str">
        <f>IF(OR(A73="X",A74="X",A75="X"),"R",IF(AND(A72="x",O72="x"),"V",IF(AND(A72="x",O72=""),"F","R")))</f>
        <v>R</v>
      </c>
      <c r="O72" s="30"/>
      <c r="P72" s="65" t="s">
        <v>107</v>
      </c>
      <c r="Q72" s="6"/>
    </row>
    <row r="73" spans="1:17" ht="45" customHeight="1" thickBot="1" x14ac:dyDescent="0.4">
      <c r="A73" s="41"/>
      <c r="B73" s="81" t="s">
        <v>49</v>
      </c>
      <c r="C73" s="81"/>
      <c r="D73" s="81"/>
      <c r="F73" s="59"/>
      <c r="G73" s="60"/>
      <c r="H73" s="60"/>
      <c r="I73" s="60"/>
      <c r="J73" s="60"/>
      <c r="K73" s="63"/>
      <c r="L73" s="11"/>
      <c r="M73" s="64"/>
      <c r="N73" s="16" t="str">
        <f>IF(OR(A74="X",A75="X",A76="X"),"R",IF(AND(A73="x",O73="x"),"V",IF(AND(A73="x",O73=""),"F","R")))</f>
        <v>R</v>
      </c>
      <c r="O73" s="30"/>
      <c r="P73" s="66"/>
      <c r="Q73" s="6"/>
    </row>
    <row r="74" spans="1:17" ht="45" customHeight="1" thickBot="1" x14ac:dyDescent="0.4">
      <c r="A74" s="41"/>
      <c r="B74" s="81" t="s">
        <v>50</v>
      </c>
      <c r="C74" s="81"/>
      <c r="D74" s="81"/>
      <c r="F74" s="59"/>
      <c r="G74" s="60"/>
      <c r="H74" s="60"/>
      <c r="I74" s="60"/>
      <c r="J74" s="60"/>
      <c r="K74" s="63"/>
      <c r="M74" s="64"/>
      <c r="N74" s="16" t="str">
        <f>IF(OR(A75="X",A76="X",A77="X"),"R",IF(AND(A74="x",O74="x"),"V",IF(AND(A74="x",O74=""),"F","R")))</f>
        <v>R</v>
      </c>
      <c r="O74" s="30"/>
      <c r="P74" s="66"/>
      <c r="Q74" s="6"/>
    </row>
    <row r="75" spans="1:17" ht="45" customHeight="1" thickBot="1" x14ac:dyDescent="0.4">
      <c r="A75" s="41"/>
      <c r="B75" s="92" t="s">
        <v>175</v>
      </c>
      <c r="C75" s="92"/>
      <c r="D75" s="92"/>
      <c r="F75" s="61"/>
      <c r="G75" s="62"/>
      <c r="H75" s="62"/>
      <c r="I75" s="62"/>
      <c r="J75" s="62"/>
      <c r="K75" s="63"/>
      <c r="L75" s="11"/>
      <c r="M75" s="64"/>
      <c r="N75" s="16" t="str">
        <f>IF(OR(A76="X",A77="X",A78="X"),"R",IF(AND(A75="x",O75="x"),"V",IF(AND(A75="x",O75=""),"F","R")))</f>
        <v>R</v>
      </c>
      <c r="O75" s="30" t="s">
        <v>0</v>
      </c>
      <c r="P75" s="67"/>
      <c r="Q75" s="6"/>
    </row>
    <row r="76" spans="1:17" ht="9" customHeight="1" x14ac:dyDescent="0.35">
      <c r="M76" s="23"/>
      <c r="N76" s="6"/>
      <c r="O76" s="43"/>
      <c r="P76" s="22"/>
      <c r="Q76" s="6"/>
    </row>
    <row r="77" spans="1:17" ht="39.950000000000003" customHeight="1" x14ac:dyDescent="0.35">
      <c r="A77" s="19">
        <v>11</v>
      </c>
      <c r="B77" s="80" t="s">
        <v>51</v>
      </c>
      <c r="C77" s="80"/>
      <c r="D77" s="80"/>
      <c r="E77" s="80"/>
      <c r="F77" s="80"/>
      <c r="G77" s="80"/>
      <c r="H77" s="80"/>
      <c r="I77" s="80"/>
      <c r="J77" s="80"/>
      <c r="K77" s="80"/>
      <c r="L77" s="11"/>
      <c r="M77" s="24"/>
      <c r="N77" s="6"/>
      <c r="O77" s="42">
        <f>A77</f>
        <v>11</v>
      </c>
      <c r="P77" s="45" t="str">
        <f>B77</f>
        <v>A quel agrès une difficulté 6ème répétée devient une "Autre difficulté" ?</v>
      </c>
      <c r="Q77" s="6"/>
    </row>
    <row r="78" spans="1:17" ht="9" customHeight="1" thickBot="1" x14ac:dyDescent="0.4">
      <c r="B78" s="13"/>
      <c r="C78" s="13"/>
      <c r="D78" s="13"/>
      <c r="E78" s="14"/>
      <c r="F78" s="14"/>
      <c r="G78" s="14"/>
      <c r="H78" s="14"/>
      <c r="I78" s="14"/>
      <c r="J78" s="14"/>
      <c r="M78" s="23"/>
      <c r="N78" s="6"/>
      <c r="O78" s="43"/>
      <c r="P78" s="22"/>
      <c r="Q78" s="6"/>
    </row>
    <row r="79" spans="1:17" ht="40.15" customHeight="1" thickBot="1" x14ac:dyDescent="0.4">
      <c r="A79" s="41"/>
      <c r="B79" s="81" t="s">
        <v>52</v>
      </c>
      <c r="C79" s="81"/>
      <c r="D79" s="81"/>
      <c r="F79" s="57" t="str">
        <f>IF(COUNTIF(A79:A82,"X")&gt;1,"",IF(M79="V","Bonne réponse",IF(M79="F",P79,"")))</f>
        <v/>
      </c>
      <c r="G79" s="58"/>
      <c r="H79" s="58"/>
      <c r="I79" s="58"/>
      <c r="J79" s="58"/>
      <c r="K79" s="63" t="str">
        <f>VLOOKUP(M79,Tableau,2,FALSE)</f>
        <v>IMGS3</v>
      </c>
      <c r="L79" s="11"/>
      <c r="M79" s="64" t="str">
        <f>IF(COUNTIF(A79:A82,"X")&gt;1,"R",IF(OR(N79="V",N80="V",N81="V",N82="V"),"V",IF(OR(N79="F",N80="F",N81="F",N82="F"),"F","R")))</f>
        <v>R</v>
      </c>
      <c r="N79" s="16" t="str">
        <f>IF(OR(A80="X",A81="X",A82="X"),"R",IF(AND(A79="x",O79="x"),"V",IF(AND(A79="x",O79=""),"F","R")))</f>
        <v>R</v>
      </c>
      <c r="O79" s="30"/>
      <c r="P79" s="65" t="s">
        <v>108</v>
      </c>
      <c r="Q79" s="6"/>
    </row>
    <row r="80" spans="1:17" ht="40.15" customHeight="1" thickBot="1" x14ac:dyDescent="0.4">
      <c r="A80" s="41"/>
      <c r="B80" s="81" t="s">
        <v>53</v>
      </c>
      <c r="C80" s="81"/>
      <c r="D80" s="81"/>
      <c r="F80" s="59"/>
      <c r="G80" s="60"/>
      <c r="H80" s="60"/>
      <c r="I80" s="60"/>
      <c r="J80" s="60"/>
      <c r="K80" s="63"/>
      <c r="M80" s="64"/>
      <c r="N80" s="16" t="str">
        <f>IF(OR(A81="X",A82="X",A83="X"),"R",IF(AND(A80="x",O80="x"),"V",IF(AND(A80="x",O80=""),"F","R")))</f>
        <v>R</v>
      </c>
      <c r="O80" s="30"/>
      <c r="P80" s="66"/>
      <c r="Q80" s="6"/>
    </row>
    <row r="81" spans="1:17" ht="40.15" customHeight="1" thickBot="1" x14ac:dyDescent="0.4">
      <c r="A81" s="41"/>
      <c r="B81" s="81" t="s">
        <v>54</v>
      </c>
      <c r="C81" s="81"/>
      <c r="D81" s="81"/>
      <c r="F81" s="59"/>
      <c r="G81" s="60"/>
      <c r="H81" s="60"/>
      <c r="I81" s="60"/>
      <c r="J81" s="60"/>
      <c r="K81" s="63"/>
      <c r="L81" s="11"/>
      <c r="M81" s="64"/>
      <c r="N81" s="16" t="str">
        <f>IF(OR(A82="X",A83="X",A84="X"),"R",IF(AND(A81="x",O81="x"),"V",IF(AND(A81="x",O81=""),"F","R")))</f>
        <v>R</v>
      </c>
      <c r="O81" s="30" t="s">
        <v>0</v>
      </c>
      <c r="P81" s="66"/>
      <c r="Q81" s="6"/>
    </row>
    <row r="82" spans="1:17" ht="40.15" customHeight="1" thickBot="1" x14ac:dyDescent="0.4">
      <c r="A82" s="41"/>
      <c r="B82" s="81" t="s">
        <v>55</v>
      </c>
      <c r="C82" s="81"/>
      <c r="D82" s="81"/>
      <c r="F82" s="61"/>
      <c r="G82" s="62"/>
      <c r="H82" s="62"/>
      <c r="I82" s="62"/>
      <c r="J82" s="62"/>
      <c r="K82" s="63"/>
      <c r="M82" s="64"/>
      <c r="N82" s="16" t="str">
        <f>IF(OR(A83="X",A84="X",A85="X"),"R",IF(AND(A82="x",O82="x"),"V",IF(AND(A82="x",O82=""),"F","R")))</f>
        <v>R</v>
      </c>
      <c r="O82" s="30"/>
      <c r="P82" s="67"/>
      <c r="Q82" s="6"/>
    </row>
    <row r="83" spans="1:17" ht="9" customHeight="1" x14ac:dyDescent="0.35">
      <c r="L83" s="11"/>
      <c r="M83" s="23"/>
      <c r="N83" s="6"/>
      <c r="O83" s="43"/>
      <c r="P83" s="22"/>
      <c r="Q83" s="6"/>
    </row>
    <row r="84" spans="1:17" ht="39.950000000000003" customHeight="1" x14ac:dyDescent="0.35">
      <c r="A84" s="19">
        <v>12</v>
      </c>
      <c r="B84" s="80" t="s">
        <v>56</v>
      </c>
      <c r="C84" s="80"/>
      <c r="D84" s="80"/>
      <c r="E84" s="80"/>
      <c r="F84" s="80"/>
      <c r="G84" s="80"/>
      <c r="H84" s="80"/>
      <c r="I84" s="80"/>
      <c r="J84" s="80"/>
      <c r="K84" s="80"/>
      <c r="M84" s="24"/>
      <c r="N84" s="6"/>
      <c r="O84" s="42">
        <f>A84</f>
        <v>12</v>
      </c>
      <c r="P84" s="45" t="str">
        <f>B84</f>
        <v>A quel agrès une difficulté 6ème répétée peut être bonifiée ?</v>
      </c>
      <c r="Q84" s="6"/>
    </row>
    <row r="85" spans="1:17" ht="9" customHeight="1" thickBot="1" x14ac:dyDescent="0.4">
      <c r="B85" s="13"/>
      <c r="C85" s="13"/>
      <c r="D85" s="13"/>
      <c r="E85" s="14"/>
      <c r="F85" s="14"/>
      <c r="G85" s="14"/>
      <c r="H85" s="14"/>
      <c r="I85" s="14"/>
      <c r="J85" s="14"/>
      <c r="L85" s="11"/>
      <c r="M85" s="23"/>
      <c r="N85" s="6"/>
      <c r="O85" s="43"/>
      <c r="P85" s="22"/>
      <c r="Q85" s="6"/>
    </row>
    <row r="86" spans="1:17" ht="40.15" customHeight="1" thickBot="1" x14ac:dyDescent="0.4">
      <c r="A86" s="41"/>
      <c r="B86" s="81" t="s">
        <v>54</v>
      </c>
      <c r="C86" s="81"/>
      <c r="D86" s="81"/>
      <c r="F86" s="57" t="str">
        <f>IF(COUNTIF(A86:A89,"X")&gt;1,"",IF(M86="V","Bonne réponse",IF(M86="F",P86,"")))</f>
        <v/>
      </c>
      <c r="G86" s="58"/>
      <c r="H86" s="58"/>
      <c r="I86" s="58"/>
      <c r="J86" s="58"/>
      <c r="K86" s="63" t="str">
        <f>VLOOKUP(M86,Tableau,2,FALSE)</f>
        <v>IMGS3</v>
      </c>
      <c r="M86" s="64" t="str">
        <f>IF(COUNTIF(A86:A89,"X")&gt;1,"R",IF(OR(N86="V",N87="V",N88="V",N89="V"),"V",IF(OR(N86="F",N87="F",N88="F",N89="F"),"F","R")))</f>
        <v>R</v>
      </c>
      <c r="N86" s="16" t="str">
        <f>IF(OR(A87="X",A88="X",A89="X"),"R",IF(AND(A86="x",O86="x"),"V",IF(AND(A86="x",O86=""),"F","R")))</f>
        <v>R</v>
      </c>
      <c r="O86" s="30"/>
      <c r="P86" s="65" t="s">
        <v>109</v>
      </c>
      <c r="Q86" s="6"/>
    </row>
    <row r="87" spans="1:17" ht="40.15" customHeight="1" thickBot="1" x14ac:dyDescent="0.4">
      <c r="A87" s="41"/>
      <c r="B87" s="81" t="s">
        <v>57</v>
      </c>
      <c r="C87" s="81"/>
      <c r="D87" s="81"/>
      <c r="F87" s="59"/>
      <c r="G87" s="60"/>
      <c r="H87" s="60"/>
      <c r="I87" s="60"/>
      <c r="J87" s="60"/>
      <c r="K87" s="63"/>
      <c r="L87" s="11"/>
      <c r="M87" s="64"/>
      <c r="N87" s="16" t="str">
        <f>IF(OR(A88="X",A89="X",A90="X"),"R",IF(AND(A87="x",O87="x"),"V",IF(AND(A87="x",O87=""),"F","R")))</f>
        <v>R</v>
      </c>
      <c r="O87" s="30"/>
      <c r="P87" s="66"/>
      <c r="Q87" s="6"/>
    </row>
    <row r="88" spans="1:17" ht="40.15" customHeight="1" thickBot="1" x14ac:dyDescent="0.4">
      <c r="A88" s="41"/>
      <c r="B88" s="81" t="s">
        <v>53</v>
      </c>
      <c r="C88" s="81"/>
      <c r="D88" s="81"/>
      <c r="F88" s="59"/>
      <c r="G88" s="60"/>
      <c r="H88" s="60"/>
      <c r="I88" s="60"/>
      <c r="J88" s="60"/>
      <c r="K88" s="63"/>
      <c r="M88" s="64"/>
      <c r="N88" s="16" t="str">
        <f>IF(OR(A89="X",A90="X",A91="X"),"R",IF(AND(A88="x",O88="x"),"V",IF(AND(A88="x",O88=""),"F","R")))</f>
        <v>R</v>
      </c>
      <c r="O88" s="31"/>
      <c r="P88" s="66"/>
      <c r="Q88" s="6"/>
    </row>
    <row r="89" spans="1:17" ht="40.15" customHeight="1" thickBot="1" x14ac:dyDescent="0.4">
      <c r="A89" s="41"/>
      <c r="B89" s="81" t="s">
        <v>52</v>
      </c>
      <c r="C89" s="81"/>
      <c r="D89" s="81"/>
      <c r="F89" s="61"/>
      <c r="G89" s="62"/>
      <c r="H89" s="62"/>
      <c r="I89" s="62"/>
      <c r="J89" s="62"/>
      <c r="K89" s="63"/>
      <c r="L89" s="11"/>
      <c r="M89" s="64"/>
      <c r="N89" s="16" t="str">
        <f>IF(OR(A90="X",A91="X",A92="X"),"R",IF(AND(A89="x",O89="x"),"V",IF(AND(A89="x",O89=""),"F","R")))</f>
        <v>R</v>
      </c>
      <c r="O89" s="30" t="s">
        <v>0</v>
      </c>
      <c r="P89" s="67"/>
      <c r="Q89" s="6"/>
    </row>
    <row r="90" spans="1:17" ht="9" customHeight="1" x14ac:dyDescent="0.35">
      <c r="M90" s="23"/>
      <c r="N90" s="6"/>
      <c r="O90" s="43"/>
      <c r="P90" s="22"/>
      <c r="Q90" s="6"/>
    </row>
    <row r="91" spans="1:17" ht="39.950000000000003" customHeight="1" x14ac:dyDescent="0.35">
      <c r="A91" s="19">
        <v>13</v>
      </c>
      <c r="B91" s="80" t="s">
        <v>58</v>
      </c>
      <c r="C91" s="80"/>
      <c r="D91" s="80"/>
      <c r="E91" s="80"/>
      <c r="F91" s="80"/>
      <c r="G91" s="80"/>
      <c r="H91" s="80"/>
      <c r="I91" s="80"/>
      <c r="J91" s="80"/>
      <c r="K91" s="80"/>
      <c r="L91" s="11"/>
      <c r="M91" s="24"/>
      <c r="N91" s="6"/>
      <c r="O91" s="42">
        <f>A91</f>
        <v>13</v>
      </c>
      <c r="P91" s="45" t="str">
        <f>B91</f>
        <v>La gymnaste exécute une difficulté de la grille 6ème avec beaucoup de fautes. Vous reconnaissez ce qu'elle a fait.  Que se passe-t-il ?</v>
      </c>
      <c r="Q91" s="6"/>
    </row>
    <row r="92" spans="1:17" ht="9" customHeight="1" thickBot="1" x14ac:dyDescent="0.4">
      <c r="B92" s="13"/>
      <c r="C92" s="13"/>
      <c r="D92" s="13"/>
      <c r="E92" s="14"/>
      <c r="F92" s="14"/>
      <c r="G92" s="14"/>
      <c r="H92" s="14"/>
      <c r="I92" s="14"/>
      <c r="J92" s="14"/>
      <c r="M92" s="23"/>
      <c r="N92" s="6"/>
      <c r="O92" s="43"/>
      <c r="P92" s="22"/>
      <c r="Q92" s="6"/>
    </row>
    <row r="93" spans="1:17" ht="45" customHeight="1" thickBot="1" x14ac:dyDescent="0.4">
      <c r="A93" s="41"/>
      <c r="B93" s="81" t="s">
        <v>59</v>
      </c>
      <c r="C93" s="81"/>
      <c r="D93" s="81"/>
      <c r="F93" s="57" t="str">
        <f>IF(COUNTIF(A93:A96,"X")&gt;1,"",IF(M93="V","Bonne réponse",IF(M93="F",P93,"")))</f>
        <v/>
      </c>
      <c r="G93" s="58"/>
      <c r="H93" s="58"/>
      <c r="I93" s="58"/>
      <c r="J93" s="58"/>
      <c r="K93" s="63" t="str">
        <f>VLOOKUP(M93,Tableau,2,FALSE)</f>
        <v>IMGS3</v>
      </c>
      <c r="L93" s="11"/>
      <c r="M93" s="64" t="str">
        <f>IF(COUNTIF(A93:A96,"X")&gt;1,"R",IF(OR(N93="V",N94="V",N95="V",N96="V"),"V",IF(OR(N93="F",N94="F",N95="F",N96="F"),"F","R")))</f>
        <v>R</v>
      </c>
      <c r="N93" s="16" t="str">
        <f>IF(OR(A94="X",A95="X",A96="X"),"R",IF(AND(A93="x",O93="x"),"V",IF(AND(A93="x",O93=""),"F","R")))</f>
        <v>R</v>
      </c>
      <c r="O93" s="30"/>
      <c r="P93" s="65" t="s">
        <v>110</v>
      </c>
      <c r="Q93" s="6"/>
    </row>
    <row r="94" spans="1:17" ht="45" customHeight="1" thickBot="1" x14ac:dyDescent="0.4">
      <c r="A94" s="41"/>
      <c r="B94" s="81" t="s">
        <v>60</v>
      </c>
      <c r="C94" s="81"/>
      <c r="D94" s="81"/>
      <c r="F94" s="59"/>
      <c r="G94" s="60"/>
      <c r="H94" s="60"/>
      <c r="I94" s="60"/>
      <c r="J94" s="60"/>
      <c r="K94" s="63"/>
      <c r="M94" s="64"/>
      <c r="N94" s="16" t="str">
        <f>IF(OR(A95="X",A96="X",A97="X"),"R",IF(AND(A94="x",O94="x"),"V",IF(AND(A94="x",O94=""),"F","R")))</f>
        <v>R</v>
      </c>
      <c r="O94" s="30" t="s">
        <v>0</v>
      </c>
      <c r="P94" s="66"/>
      <c r="Q94" s="6"/>
    </row>
    <row r="95" spans="1:17" ht="45" customHeight="1" thickBot="1" x14ac:dyDescent="0.4">
      <c r="A95" s="41"/>
      <c r="B95" s="81" t="s">
        <v>61</v>
      </c>
      <c r="C95" s="81"/>
      <c r="D95" s="81"/>
      <c r="F95" s="59"/>
      <c r="G95" s="60"/>
      <c r="H95" s="60"/>
      <c r="I95" s="60"/>
      <c r="J95" s="60"/>
      <c r="K95" s="63"/>
      <c r="L95" s="11"/>
      <c r="M95" s="64"/>
      <c r="N95" s="16" t="str">
        <f>IF(OR(A96="X",A97="X",A98="X"),"R",IF(AND(A95="x",O95="x"),"V",IF(AND(A95="x",O95=""),"F","R")))</f>
        <v>R</v>
      </c>
      <c r="O95" s="30"/>
      <c r="P95" s="66"/>
      <c r="Q95" s="6"/>
    </row>
    <row r="96" spans="1:17" ht="45" customHeight="1" thickBot="1" x14ac:dyDescent="0.4">
      <c r="A96" s="41"/>
      <c r="B96" s="81" t="s">
        <v>153</v>
      </c>
      <c r="C96" s="81"/>
      <c r="D96" s="81"/>
      <c r="F96" s="61"/>
      <c r="G96" s="62"/>
      <c r="H96" s="62"/>
      <c r="I96" s="62"/>
      <c r="J96" s="62"/>
      <c r="K96" s="63"/>
      <c r="M96" s="64"/>
      <c r="N96" s="16" t="str">
        <f>IF(OR(A97="X",A98="X",A99="X"),"R",IF(AND(A96="x",O96="x"),"V",IF(AND(A96="x",O96=""),"F","R")))</f>
        <v>R</v>
      </c>
      <c r="O96" s="30"/>
      <c r="P96" s="67"/>
      <c r="Q96" s="6"/>
    </row>
    <row r="97" spans="1:17" ht="9" customHeight="1" x14ac:dyDescent="0.35">
      <c r="L97" s="11"/>
      <c r="M97" s="23"/>
      <c r="N97" s="6"/>
      <c r="O97" s="43"/>
      <c r="P97" s="22"/>
      <c r="Q97" s="6"/>
    </row>
    <row r="98" spans="1:17" ht="39.950000000000003" customHeight="1" x14ac:dyDescent="0.35">
      <c r="A98" s="19">
        <v>14</v>
      </c>
      <c r="B98" s="80" t="s">
        <v>150</v>
      </c>
      <c r="C98" s="80"/>
      <c r="D98" s="80"/>
      <c r="E98" s="80"/>
      <c r="F98" s="80"/>
      <c r="G98" s="80"/>
      <c r="H98" s="80"/>
      <c r="I98" s="80"/>
      <c r="J98" s="80"/>
      <c r="K98" s="80"/>
      <c r="M98" s="24"/>
      <c r="N98" s="6"/>
      <c r="O98" s="42">
        <f>A98</f>
        <v>14</v>
      </c>
      <c r="P98" s="45" t="str">
        <f>B98</f>
        <v>La gymnaste exécute une difficulté  bonifiée de la grille 6ème avec 0,60 Pt de fautes. Elle recommence la difficulté et réussit parfaitement.  Que faites-vous ?</v>
      </c>
      <c r="Q98" s="6"/>
    </row>
    <row r="99" spans="1:17" ht="9" customHeight="1" thickBot="1" x14ac:dyDescent="0.4">
      <c r="B99" s="13"/>
      <c r="C99" s="13"/>
      <c r="D99" s="13"/>
      <c r="E99" s="14"/>
      <c r="F99" s="14"/>
      <c r="G99" s="14"/>
      <c r="H99" s="14"/>
      <c r="I99" s="14"/>
      <c r="J99" s="14"/>
      <c r="L99" s="11"/>
      <c r="M99" s="23"/>
      <c r="N99" s="6"/>
      <c r="O99" s="43"/>
      <c r="P99" s="22"/>
      <c r="Q99" s="6"/>
    </row>
    <row r="100" spans="1:17" ht="45" customHeight="1" thickBot="1" x14ac:dyDescent="0.4">
      <c r="A100" s="41"/>
      <c r="B100" s="81" t="s">
        <v>62</v>
      </c>
      <c r="C100" s="81"/>
      <c r="D100" s="81"/>
      <c r="F100" s="57" t="str">
        <f>IF(COUNTIF(A100:A103,"X")&gt;1,"",IF(M100="V","Bonne réponse",IF(M100="F",P100,"")))</f>
        <v/>
      </c>
      <c r="G100" s="58"/>
      <c r="H100" s="58"/>
      <c r="I100" s="58"/>
      <c r="J100" s="58"/>
      <c r="K100" s="63" t="str">
        <f>VLOOKUP(M100,Tableau,2,FALSE)</f>
        <v>IMGS3</v>
      </c>
      <c r="M100" s="64" t="str">
        <f>IF(COUNTIF(A100:A103,"X")&gt;1,"R",IF(OR(N100="V",N101="V",N102="V",N103="V"),"V",IF(OR(N100="F",N101="F",N102="F",N103="F"),"F","R")))</f>
        <v>R</v>
      </c>
      <c r="N100" s="16" t="str">
        <f>IF(OR(A101="X",A102="X",A103="X"),"R",IF(AND(A100="x",O100="x"),"V",IF(AND(A100="x",O100=""),"F","R")))</f>
        <v>R</v>
      </c>
      <c r="O100" s="30"/>
      <c r="P100" s="65" t="s">
        <v>111</v>
      </c>
      <c r="Q100" s="6"/>
    </row>
    <row r="101" spans="1:17" ht="45" customHeight="1" thickBot="1" x14ac:dyDescent="0.4">
      <c r="A101" s="41"/>
      <c r="B101" s="81" t="s">
        <v>63</v>
      </c>
      <c r="C101" s="81"/>
      <c r="D101" s="81"/>
      <c r="F101" s="59"/>
      <c r="G101" s="60"/>
      <c r="H101" s="60"/>
      <c r="I101" s="60"/>
      <c r="J101" s="60"/>
      <c r="K101" s="63"/>
      <c r="L101" s="11"/>
      <c r="M101" s="64"/>
      <c r="N101" s="16" t="str">
        <f>IF(OR(A102="X",A103="X",A104="X"),"R",IF(AND(A101="x",O101="x"),"V",IF(AND(A101="x",O101=""),"F","R")))</f>
        <v>R</v>
      </c>
      <c r="O101" s="30"/>
      <c r="P101" s="66"/>
      <c r="Q101" s="6"/>
    </row>
    <row r="102" spans="1:17" ht="45" customHeight="1" thickBot="1" x14ac:dyDescent="0.4">
      <c r="A102" s="41"/>
      <c r="B102" s="81" t="s">
        <v>64</v>
      </c>
      <c r="C102" s="81"/>
      <c r="D102" s="81"/>
      <c r="F102" s="59"/>
      <c r="G102" s="60"/>
      <c r="H102" s="60"/>
      <c r="I102" s="60"/>
      <c r="J102" s="60"/>
      <c r="K102" s="63"/>
      <c r="M102" s="64"/>
      <c r="N102" s="16" t="str">
        <f>IF(OR(A103="X",A104="X",A105="X"),"R",IF(AND(A102="x",O102="x"),"V",IF(AND(A102="x",O102=""),"F","R")))</f>
        <v>R</v>
      </c>
      <c r="O102" s="30"/>
      <c r="P102" s="66"/>
      <c r="Q102" s="6"/>
    </row>
    <row r="103" spans="1:17" ht="45" customHeight="1" thickBot="1" x14ac:dyDescent="0.4">
      <c r="A103" s="41"/>
      <c r="B103" s="81" t="s">
        <v>65</v>
      </c>
      <c r="C103" s="81"/>
      <c r="D103" s="81"/>
      <c r="F103" s="61"/>
      <c r="G103" s="62"/>
      <c r="H103" s="62"/>
      <c r="I103" s="62"/>
      <c r="J103" s="62"/>
      <c r="K103" s="63"/>
      <c r="L103" s="11"/>
      <c r="M103" s="64"/>
      <c r="N103" s="16" t="str">
        <f>IF(OR(A104="X",A105="X",A106="X"),"R",IF(AND(A103="x",O103="x"),"V",IF(AND(A103="x",O103=""),"F","R")))</f>
        <v>R</v>
      </c>
      <c r="O103" s="30" t="s">
        <v>0</v>
      </c>
      <c r="P103" s="67"/>
      <c r="Q103" s="6"/>
    </row>
    <row r="104" spans="1:17" ht="9" customHeight="1" x14ac:dyDescent="0.35">
      <c r="M104" s="23"/>
      <c r="N104" s="6"/>
      <c r="O104" s="43"/>
      <c r="P104" s="22"/>
      <c r="Q104" s="6"/>
    </row>
    <row r="105" spans="1:17" ht="39.950000000000003" customHeight="1" x14ac:dyDescent="0.35">
      <c r="A105" s="19">
        <v>15</v>
      </c>
      <c r="B105" s="80" t="s">
        <v>151</v>
      </c>
      <c r="C105" s="80"/>
      <c r="D105" s="80"/>
      <c r="E105" s="80"/>
      <c r="F105" s="80"/>
      <c r="G105" s="80"/>
      <c r="H105" s="80"/>
      <c r="I105" s="80"/>
      <c r="J105" s="80"/>
      <c r="K105" s="80"/>
      <c r="L105" s="11"/>
      <c r="M105" s="24"/>
      <c r="N105" s="6"/>
      <c r="O105" s="42">
        <f>A105</f>
        <v>15</v>
      </c>
      <c r="P105" s="45" t="str">
        <f>B105</f>
        <v>Quelles sont les pénalités pour fermeture du corps insuffisante dans les positions groupée ou carpée ?</v>
      </c>
      <c r="Q105" s="6"/>
    </row>
    <row r="106" spans="1:17" ht="9" customHeight="1" thickBot="1" x14ac:dyDescent="0.4">
      <c r="B106" s="13"/>
      <c r="C106" s="13"/>
      <c r="D106" s="13"/>
      <c r="E106" s="14"/>
      <c r="F106" s="14"/>
      <c r="G106" s="14"/>
      <c r="H106" s="14"/>
      <c r="I106" s="14"/>
      <c r="J106" s="14"/>
      <c r="M106" s="23"/>
      <c r="N106" s="6"/>
      <c r="O106" s="43"/>
      <c r="P106" s="22"/>
      <c r="Q106" s="6"/>
    </row>
    <row r="107" spans="1:17" ht="40.15" customHeight="1" thickBot="1" x14ac:dyDescent="0.4">
      <c r="A107" s="41"/>
      <c r="B107" s="81" t="s">
        <v>66</v>
      </c>
      <c r="C107" s="81"/>
      <c r="D107" s="81"/>
      <c r="F107" s="57" t="str">
        <f>IF(COUNTIF(A107:A110,"X")&gt;1,"",IF(M107="V","Bonne réponse",IF(M107="F",P107,"")))</f>
        <v/>
      </c>
      <c r="G107" s="58"/>
      <c r="H107" s="58"/>
      <c r="I107" s="58"/>
      <c r="J107" s="58"/>
      <c r="K107" s="63" t="str">
        <f>VLOOKUP(M107,Tableau,2,FALSE)</f>
        <v>IMGS3</v>
      </c>
      <c r="L107" s="21"/>
      <c r="M107" s="64" t="str">
        <f>IF(COUNTIF(A107:A110,"X")&gt;1,"R",IF(OR(N107="V",N108="V",N109="V",N110="V"),"V",IF(OR(N107="F",N108="F",N109="F",N110="F"),"F","R")))</f>
        <v>R</v>
      </c>
      <c r="N107" s="16" t="str">
        <f>IF(OR(A108="X",A109="X",A110="X"),"R",IF(AND(A107="x",O107="x"),"V",IF(AND(A107="x",O107=""),"F","R")))</f>
        <v>R</v>
      </c>
      <c r="O107" s="30"/>
      <c r="P107" s="65" t="s">
        <v>112</v>
      </c>
      <c r="Q107" s="6"/>
    </row>
    <row r="108" spans="1:17" ht="40.15" customHeight="1" thickBot="1" x14ac:dyDescent="0.4">
      <c r="A108" s="41"/>
      <c r="B108" s="81" t="s">
        <v>8</v>
      </c>
      <c r="C108" s="81"/>
      <c r="D108" s="81"/>
      <c r="F108" s="59"/>
      <c r="G108" s="60"/>
      <c r="H108" s="60"/>
      <c r="I108" s="60"/>
      <c r="J108" s="60"/>
      <c r="K108" s="63"/>
      <c r="L108" s="21"/>
      <c r="M108" s="64"/>
      <c r="N108" s="16" t="str">
        <f>IF(OR(A109="X",A110="X",A111="X"),"R",IF(AND(A108="x",O108="x"),"V",IF(AND(A108="x",O108=""),"F","R")))</f>
        <v>R</v>
      </c>
      <c r="O108" s="30" t="s">
        <v>0</v>
      </c>
      <c r="P108" s="66"/>
      <c r="Q108" s="6"/>
    </row>
    <row r="109" spans="1:17" ht="40.15" customHeight="1" thickBot="1" x14ac:dyDescent="0.4">
      <c r="A109" s="41"/>
      <c r="B109" s="81" t="s">
        <v>4</v>
      </c>
      <c r="C109" s="81"/>
      <c r="D109" s="81"/>
      <c r="F109" s="59"/>
      <c r="G109" s="60"/>
      <c r="H109" s="60"/>
      <c r="I109" s="60"/>
      <c r="J109" s="60"/>
      <c r="K109" s="63"/>
      <c r="L109" s="21"/>
      <c r="M109" s="64"/>
      <c r="N109" s="16" t="str">
        <f>IF(OR(A110="X",A111="X",A112="X"),"R",IF(AND(A109="x",O109="x"),"V",IF(AND(A109="x",O109=""),"F","R")))</f>
        <v>R</v>
      </c>
      <c r="O109" s="30"/>
      <c r="P109" s="66"/>
      <c r="Q109" s="6"/>
    </row>
    <row r="110" spans="1:17" ht="40.15" customHeight="1" thickBot="1" x14ac:dyDescent="0.4">
      <c r="A110" s="41"/>
      <c r="B110" s="81" t="s">
        <v>9</v>
      </c>
      <c r="C110" s="81"/>
      <c r="D110" s="81"/>
      <c r="F110" s="61"/>
      <c r="G110" s="62"/>
      <c r="H110" s="62"/>
      <c r="I110" s="62"/>
      <c r="J110" s="62"/>
      <c r="K110" s="63"/>
      <c r="L110" s="21"/>
      <c r="M110" s="64"/>
      <c r="N110" s="16" t="str">
        <f>IF(OR(A111="X",A112="X",A113="X"),"R",IF(AND(A110="x",O110="x"),"V",IF(AND(A110="x",O110=""),"F","R")))</f>
        <v>R</v>
      </c>
      <c r="O110" s="30"/>
      <c r="P110" s="67"/>
      <c r="Q110" s="6"/>
    </row>
    <row r="111" spans="1:17" ht="9" customHeight="1" x14ac:dyDescent="0.35">
      <c r="M111" s="23"/>
      <c r="N111" s="6"/>
      <c r="O111" s="43"/>
      <c r="P111" s="22"/>
      <c r="Q111" s="6"/>
    </row>
    <row r="112" spans="1:17" ht="39.950000000000003" customHeight="1" x14ac:dyDescent="0.35">
      <c r="A112" s="19">
        <v>16</v>
      </c>
      <c r="B112" s="80" t="s">
        <v>67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18"/>
      <c r="M112" s="24"/>
      <c r="N112" s="6"/>
      <c r="O112" s="42">
        <f>A112</f>
        <v>16</v>
      </c>
      <c r="P112" s="45" t="str">
        <f>B112</f>
        <v>Quelles sont les pénalités pour hauteur insuffisante des éléments ?</v>
      </c>
      <c r="Q112" s="6"/>
    </row>
    <row r="113" spans="1:17" ht="9" customHeight="1" thickBot="1" x14ac:dyDescent="0.4">
      <c r="B113" s="13"/>
      <c r="C113" s="13"/>
      <c r="D113" s="13"/>
      <c r="E113" s="14"/>
      <c r="F113" s="14"/>
      <c r="G113" s="14"/>
      <c r="H113" s="14"/>
      <c r="I113" s="14"/>
      <c r="J113" s="14"/>
      <c r="M113" s="23"/>
      <c r="N113" s="6"/>
      <c r="O113" s="43"/>
      <c r="P113" s="22"/>
      <c r="Q113" s="6"/>
    </row>
    <row r="114" spans="1:17" ht="40.15" customHeight="1" thickBot="1" x14ac:dyDescent="0.4">
      <c r="A114" s="41"/>
      <c r="B114" s="81" t="s">
        <v>68</v>
      </c>
      <c r="C114" s="81"/>
      <c r="D114" s="81"/>
      <c r="F114" s="57" t="str">
        <f>IF(COUNTIF(A114:A117,"X")&gt;1,"",IF(M114="V","Bonne réponse",IF(M114="F",P114,"")))</f>
        <v/>
      </c>
      <c r="G114" s="58"/>
      <c r="H114" s="58"/>
      <c r="I114" s="58"/>
      <c r="J114" s="58"/>
      <c r="K114" s="63" t="str">
        <f>VLOOKUP(M114,Tableau,2,FALSE)</f>
        <v>IMGS3</v>
      </c>
      <c r="L114" s="21"/>
      <c r="M114" s="64" t="str">
        <f>IF(COUNTIF(A114:A117,"X")&gt;1,"R",IF(OR(N114="V",N115="V",N116="V",N117="V"),"V",IF(OR(N114="F",N115="F",N116="F",N117="F"),"F","R")))</f>
        <v>R</v>
      </c>
      <c r="N114" s="16" t="str">
        <f>IF(OR(A115="X",A116="X",A117="X"),"R",IF(AND(A114="x",O114="x"),"V",IF(AND(A114="x",O114=""),"F","R")))</f>
        <v>R</v>
      </c>
      <c r="O114" s="30"/>
      <c r="P114" s="65" t="s">
        <v>112</v>
      </c>
      <c r="Q114" s="6"/>
    </row>
    <row r="115" spans="1:17" ht="40.15" customHeight="1" thickBot="1" x14ac:dyDescent="0.4">
      <c r="A115" s="41"/>
      <c r="B115" s="81" t="s">
        <v>66</v>
      </c>
      <c r="C115" s="81"/>
      <c r="D115" s="81"/>
      <c r="F115" s="59"/>
      <c r="G115" s="60"/>
      <c r="H115" s="60"/>
      <c r="I115" s="60"/>
      <c r="J115" s="60"/>
      <c r="K115" s="63"/>
      <c r="L115" s="21"/>
      <c r="M115" s="64"/>
      <c r="N115" s="16" t="str">
        <f>IF(OR(A116="X",A117="X",A118="X"),"R",IF(AND(A115="x",O115="x"),"V",IF(AND(A115="x",O115=""),"F","R")))</f>
        <v>R</v>
      </c>
      <c r="O115" s="30"/>
      <c r="P115" s="66"/>
      <c r="Q115" s="6"/>
    </row>
    <row r="116" spans="1:17" ht="40.15" customHeight="1" thickBot="1" x14ac:dyDescent="0.4">
      <c r="A116" s="41"/>
      <c r="B116" s="81" t="s">
        <v>4</v>
      </c>
      <c r="C116" s="81"/>
      <c r="D116" s="81"/>
      <c r="F116" s="59"/>
      <c r="G116" s="60"/>
      <c r="H116" s="60"/>
      <c r="I116" s="60"/>
      <c r="J116" s="60"/>
      <c r="K116" s="63"/>
      <c r="L116" s="21"/>
      <c r="M116" s="64"/>
      <c r="N116" s="16" t="str">
        <f>IF(OR(A117="X",A118="X",A119="X"),"R",IF(AND(A116="x",O116="x"),"V",IF(AND(A116="x",O116=""),"F","R")))</f>
        <v>R</v>
      </c>
      <c r="O116" s="30"/>
      <c r="P116" s="66"/>
      <c r="Q116" s="6"/>
    </row>
    <row r="117" spans="1:17" ht="40.15" customHeight="1" thickBot="1" x14ac:dyDescent="0.4">
      <c r="A117" s="41"/>
      <c r="B117" s="81" t="s">
        <v>8</v>
      </c>
      <c r="C117" s="81"/>
      <c r="D117" s="81"/>
      <c r="F117" s="61"/>
      <c r="G117" s="62"/>
      <c r="H117" s="62"/>
      <c r="I117" s="62"/>
      <c r="J117" s="62"/>
      <c r="K117" s="63"/>
      <c r="L117" s="21"/>
      <c r="M117" s="64"/>
      <c r="N117" s="16" t="str">
        <f>IF(OR(A118="X",A119="X",A120="X"),"R",IF(AND(A117="x",O117="x"),"V",IF(AND(A117="x",O117=""),"F","R")))</f>
        <v>R</v>
      </c>
      <c r="O117" s="30" t="s">
        <v>0</v>
      </c>
      <c r="P117" s="67"/>
      <c r="Q117" s="6"/>
    </row>
    <row r="118" spans="1:17" ht="9" customHeight="1" x14ac:dyDescent="0.35">
      <c r="M118" s="23"/>
      <c r="N118" s="6"/>
      <c r="O118" s="43"/>
      <c r="P118" s="22"/>
      <c r="Q118" s="6"/>
    </row>
    <row r="119" spans="1:17" ht="39.950000000000003" customHeight="1" x14ac:dyDescent="0.35">
      <c r="A119" s="19">
        <v>17</v>
      </c>
      <c r="B119" s="99" t="s">
        <v>161</v>
      </c>
      <c r="C119" s="99"/>
      <c r="D119" s="99"/>
      <c r="E119" s="99"/>
      <c r="F119" s="99"/>
      <c r="G119" s="99"/>
      <c r="H119" s="99"/>
      <c r="I119" s="99"/>
      <c r="J119" s="99"/>
      <c r="K119" s="99"/>
      <c r="L119" s="18"/>
      <c r="M119" s="24"/>
      <c r="N119" s="6"/>
      <c r="O119" s="42">
        <f>A119</f>
        <v>17</v>
      </c>
      <c r="P119" s="45" t="str">
        <f>B119</f>
        <v>Dans quelle condition, une bonification n'est pas accordée ? Cochez la bonne réponse :</v>
      </c>
      <c r="Q119" s="6"/>
    </row>
    <row r="120" spans="1:17" ht="9" customHeight="1" thickBot="1" x14ac:dyDescent="0.4">
      <c r="B120" s="13"/>
      <c r="C120" s="13"/>
      <c r="D120" s="13"/>
      <c r="E120" s="14"/>
      <c r="F120" s="14"/>
      <c r="G120" s="14"/>
      <c r="H120" s="14"/>
      <c r="I120" s="14"/>
      <c r="J120" s="14"/>
      <c r="M120" s="23"/>
      <c r="N120" s="6"/>
      <c r="O120" s="43"/>
      <c r="P120" s="22"/>
      <c r="Q120" s="6"/>
    </row>
    <row r="121" spans="1:17" ht="40.15" customHeight="1" thickBot="1" x14ac:dyDescent="0.4">
      <c r="A121" s="41"/>
      <c r="B121" s="81" t="s">
        <v>69</v>
      </c>
      <c r="C121" s="81"/>
      <c r="D121" s="81"/>
      <c r="F121" s="57" t="str">
        <f>IF(COUNTIF(A121:A124,"X")&gt;1,"",IF(M121="V","Bonne réponse",IF(M121="F",P121,"")))</f>
        <v/>
      </c>
      <c r="G121" s="58"/>
      <c r="H121" s="58"/>
      <c r="I121" s="58"/>
      <c r="J121" s="58"/>
      <c r="K121" s="63" t="str">
        <f>VLOOKUP(M121,Tableau,2,FALSE)</f>
        <v>IMGS3</v>
      </c>
      <c r="L121" s="21"/>
      <c r="M121" s="64" t="str">
        <f>IF(COUNTIF(A121:A124,"X")&gt;1,"R",IF(OR(N121="V",N122="V",N123="V",N124="V"),"V",IF(OR(N121="F",N122="F",N123="F",N124="F"),"F","R")))</f>
        <v>R</v>
      </c>
      <c r="N121" s="16" t="str">
        <f>IF(OR(A122="X",A123="X",A124="X"),"R",IF(AND(A121="x",O121="x"),"V",IF(AND(A121="x",O121=""),"F","R")))</f>
        <v>R</v>
      </c>
      <c r="O121" s="30" t="s">
        <v>0</v>
      </c>
      <c r="P121" s="65" t="s">
        <v>113</v>
      </c>
      <c r="Q121" s="6"/>
    </row>
    <row r="122" spans="1:17" ht="40.15" customHeight="1" thickBot="1" x14ac:dyDescent="0.4">
      <c r="A122" s="41"/>
      <c r="B122" s="81" t="s">
        <v>70</v>
      </c>
      <c r="C122" s="81"/>
      <c r="D122" s="81"/>
      <c r="F122" s="59"/>
      <c r="G122" s="60"/>
      <c r="H122" s="60"/>
      <c r="I122" s="60"/>
      <c r="J122" s="60"/>
      <c r="K122" s="63"/>
      <c r="L122" s="21"/>
      <c r="M122" s="64"/>
      <c r="N122" s="16" t="str">
        <f>IF(OR(A123="X",A124="X",A125="X"),"R",IF(AND(A122="x",O122="x"),"V",IF(AND(A122="x",O122=""),"F","R")))</f>
        <v>R</v>
      </c>
      <c r="O122" s="30"/>
      <c r="P122" s="66"/>
      <c r="Q122" s="6"/>
    </row>
    <row r="123" spans="1:17" ht="40.15" customHeight="1" thickBot="1" x14ac:dyDescent="0.4">
      <c r="A123" s="41"/>
      <c r="B123" s="81" t="s">
        <v>71</v>
      </c>
      <c r="C123" s="81"/>
      <c r="D123" s="81"/>
      <c r="F123" s="59"/>
      <c r="G123" s="60"/>
      <c r="H123" s="60"/>
      <c r="I123" s="60"/>
      <c r="J123" s="60"/>
      <c r="K123" s="63"/>
      <c r="L123" s="21"/>
      <c r="M123" s="64"/>
      <c r="N123" s="16" t="str">
        <f>IF(OR(A124="X",A125="X",A126="X"),"R",IF(AND(A123="x",O123="x"),"V",IF(AND(A123="x",O123=""),"F","R")))</f>
        <v>R</v>
      </c>
      <c r="O123" s="30"/>
      <c r="P123" s="66"/>
      <c r="Q123" s="6"/>
    </row>
    <row r="124" spans="1:17" ht="40.15" customHeight="1" thickBot="1" x14ac:dyDescent="0.4">
      <c r="A124" s="41"/>
      <c r="B124" s="81" t="s">
        <v>72</v>
      </c>
      <c r="C124" s="81"/>
      <c r="D124" s="81"/>
      <c r="F124" s="61"/>
      <c r="G124" s="62"/>
      <c r="H124" s="62"/>
      <c r="I124" s="62"/>
      <c r="J124" s="62"/>
      <c r="K124" s="63"/>
      <c r="L124" s="21"/>
      <c r="M124" s="64"/>
      <c r="N124" s="16" t="str">
        <f>IF(OR(A125="X",A126="X",A127="X"),"R",IF(AND(A124="x",O124="x"),"V",IF(AND(A124="x",O124=""),"F","R")))</f>
        <v>R</v>
      </c>
      <c r="O124" s="30"/>
      <c r="P124" s="67"/>
      <c r="Q124" s="6"/>
    </row>
    <row r="125" spans="1:17" ht="9" customHeight="1" x14ac:dyDescent="0.35">
      <c r="M125" s="23"/>
      <c r="N125" s="6"/>
      <c r="O125" s="43"/>
      <c r="P125" s="22"/>
      <c r="Q125" s="6"/>
    </row>
    <row r="126" spans="1:17" ht="39.950000000000003" customHeight="1" x14ac:dyDescent="0.35">
      <c r="A126" s="19">
        <v>18</v>
      </c>
      <c r="B126" s="99" t="s">
        <v>162</v>
      </c>
      <c r="C126" s="99"/>
      <c r="D126" s="99"/>
      <c r="E126" s="99"/>
      <c r="F126" s="99"/>
      <c r="G126" s="99"/>
      <c r="H126" s="99"/>
      <c r="I126" s="99"/>
      <c r="J126" s="99"/>
      <c r="K126" s="99"/>
      <c r="L126" s="17"/>
      <c r="M126" s="24"/>
      <c r="N126" s="6"/>
      <c r="O126" s="42">
        <f>A126</f>
        <v>18</v>
      </c>
      <c r="P126" s="45" t="str">
        <f>B126</f>
        <v>Dans quelle condition, une liaison bonifiée n'est pas accordée ? Cochez la bonne réponse :</v>
      </c>
      <c r="Q126" s="6"/>
    </row>
    <row r="127" spans="1:17" ht="9" customHeight="1" thickBot="1" x14ac:dyDescent="0.4">
      <c r="B127" s="13"/>
      <c r="C127" s="13"/>
      <c r="D127" s="13"/>
      <c r="E127" s="14"/>
      <c r="F127" s="14"/>
      <c r="G127" s="14"/>
      <c r="H127" s="14"/>
      <c r="I127" s="14"/>
      <c r="J127" s="14"/>
      <c r="M127" s="23"/>
      <c r="N127" s="6"/>
      <c r="O127" s="43"/>
      <c r="P127" s="22"/>
      <c r="Q127" s="6"/>
    </row>
    <row r="128" spans="1:17" ht="40.15" customHeight="1" thickBot="1" x14ac:dyDescent="0.4">
      <c r="A128" s="41"/>
      <c r="B128" s="81" t="s">
        <v>73</v>
      </c>
      <c r="C128" s="81"/>
      <c r="D128" s="81"/>
      <c r="F128" s="57" t="str">
        <f>IF(COUNTIF(A128:A131,"X")&gt;1,"",IF(M128="V","Bonne réponse",IF(M128="F",P128,"")))</f>
        <v/>
      </c>
      <c r="G128" s="58"/>
      <c r="H128" s="58"/>
      <c r="I128" s="58"/>
      <c r="J128" s="58"/>
      <c r="K128" s="63" t="str">
        <f>VLOOKUP(M128,Tableau,2,FALSE)</f>
        <v>IMGS3</v>
      </c>
      <c r="L128" s="21"/>
      <c r="M128" s="64" t="str">
        <f>IF(COUNTIF(A128:A131,"X")&gt;1,"R",IF(OR(N128="V",N129="V",N130="V",N131="V"),"V",IF(OR(N128="F",N129="F",N130="F",N131="F"),"F","R")))</f>
        <v>R</v>
      </c>
      <c r="N128" s="16" t="str">
        <f>IF(OR(A129="X",A130="X",A131="X"),"R",IF(AND(A128="x",O128="x"),"V",IF(AND(A128="x",O128=""),"F","R")))</f>
        <v>R</v>
      </c>
      <c r="O128" s="30"/>
      <c r="P128" s="65" t="s">
        <v>154</v>
      </c>
      <c r="Q128" s="6"/>
    </row>
    <row r="129" spans="1:17" ht="40.15" customHeight="1" thickBot="1" x14ac:dyDescent="0.4">
      <c r="A129" s="41"/>
      <c r="B129" s="81" t="s">
        <v>74</v>
      </c>
      <c r="C129" s="81"/>
      <c r="D129" s="81"/>
      <c r="F129" s="59"/>
      <c r="G129" s="60"/>
      <c r="H129" s="60"/>
      <c r="I129" s="60"/>
      <c r="J129" s="60"/>
      <c r="K129" s="63"/>
      <c r="L129" s="21"/>
      <c r="M129" s="64"/>
      <c r="N129" s="16" t="str">
        <f>IF(OR(A130="X",A131="X",A132="X"),"R",IF(AND(A129="x",O129="x"),"V",IF(AND(A129="x",O129=""),"F","R")))</f>
        <v>R</v>
      </c>
      <c r="O129" s="30" t="s">
        <v>0</v>
      </c>
      <c r="P129" s="66"/>
      <c r="Q129" s="6"/>
    </row>
    <row r="130" spans="1:17" ht="40.15" customHeight="1" thickBot="1" x14ac:dyDescent="0.4">
      <c r="A130" s="41"/>
      <c r="B130" s="81" t="s">
        <v>75</v>
      </c>
      <c r="C130" s="81"/>
      <c r="D130" s="81"/>
      <c r="F130" s="59"/>
      <c r="G130" s="60"/>
      <c r="H130" s="60"/>
      <c r="I130" s="60"/>
      <c r="J130" s="60"/>
      <c r="K130" s="63"/>
      <c r="L130" s="21"/>
      <c r="M130" s="64"/>
      <c r="N130" s="16" t="str">
        <f>IF(OR(A131="X",A132="X",A133="X"),"R",IF(AND(A130="x",O130="x"),"V",IF(AND(A130="x",O130=""),"F","R")))</f>
        <v>R</v>
      </c>
      <c r="O130" s="30"/>
      <c r="P130" s="66"/>
      <c r="Q130" s="6"/>
    </row>
    <row r="131" spans="1:17" ht="40.15" customHeight="1" thickBot="1" x14ac:dyDescent="0.4">
      <c r="A131" s="41"/>
      <c r="B131" s="81" t="s">
        <v>76</v>
      </c>
      <c r="C131" s="81"/>
      <c r="D131" s="81"/>
      <c r="F131" s="61"/>
      <c r="G131" s="62"/>
      <c r="H131" s="62"/>
      <c r="I131" s="62"/>
      <c r="J131" s="62"/>
      <c r="K131" s="63"/>
      <c r="L131" s="21"/>
      <c r="M131" s="64"/>
      <c r="N131" s="16" t="str">
        <f>IF(OR(A132="X",A133="X",A134="X"),"R",IF(AND(A131="x",O131="x"),"V",IF(AND(A131="x",O131=""),"F","R")))</f>
        <v>R</v>
      </c>
      <c r="O131" s="30"/>
      <c r="P131" s="67"/>
      <c r="Q131" s="6"/>
    </row>
    <row r="132" spans="1:17" ht="10.5" customHeight="1" x14ac:dyDescent="0.35">
      <c r="M132" s="23"/>
      <c r="N132" s="6"/>
      <c r="O132" s="43"/>
      <c r="P132" s="22"/>
      <c r="Q132" s="6"/>
    </row>
    <row r="133" spans="1:17" ht="39.950000000000003" customHeight="1" x14ac:dyDescent="0.35">
      <c r="A133" s="19">
        <v>19</v>
      </c>
      <c r="B133" s="80" t="s">
        <v>144</v>
      </c>
      <c r="C133" s="80"/>
      <c r="D133" s="80"/>
      <c r="E133" s="80"/>
      <c r="F133" s="80"/>
      <c r="G133" s="80"/>
      <c r="H133" s="80"/>
      <c r="I133" s="80"/>
      <c r="J133" s="80"/>
      <c r="K133" s="80"/>
      <c r="L133" s="18"/>
      <c r="M133" s="24"/>
      <c r="N133" s="6"/>
      <c r="O133" s="42">
        <f>A133</f>
        <v>19</v>
      </c>
      <c r="P133" s="45" t="str">
        <f>B133</f>
        <v>La gymnaste exécute un mouvement sans entrée. Que faites-vous ?</v>
      </c>
      <c r="Q133" s="6"/>
    </row>
    <row r="134" spans="1:17" ht="10.5" customHeight="1" thickBot="1" x14ac:dyDescent="0.4">
      <c r="B134" s="13"/>
      <c r="C134" s="13"/>
      <c r="D134" s="13"/>
      <c r="E134" s="14"/>
      <c r="F134" s="14"/>
      <c r="G134" s="14"/>
      <c r="H134" s="14"/>
      <c r="I134" s="14"/>
      <c r="J134" s="14"/>
      <c r="M134" s="23"/>
      <c r="N134" s="6"/>
      <c r="O134" s="43"/>
      <c r="P134" s="22"/>
      <c r="Q134" s="6"/>
    </row>
    <row r="135" spans="1:17" ht="40.15" customHeight="1" thickBot="1" x14ac:dyDescent="0.4">
      <c r="A135" s="41"/>
      <c r="B135" s="81" t="s">
        <v>77</v>
      </c>
      <c r="C135" s="81"/>
      <c r="D135" s="81"/>
      <c r="F135" s="57" t="str">
        <f>IF(COUNTIF(A135:A138,"X")&gt;1,"",IF(M135="V","Bonne réponse",IF(M135="F",P135,"")))</f>
        <v/>
      </c>
      <c r="G135" s="58"/>
      <c r="H135" s="58"/>
      <c r="I135" s="58"/>
      <c r="J135" s="58"/>
      <c r="K135" s="63" t="str">
        <f>VLOOKUP(M135,Tableau,2,FALSE)</f>
        <v>IMGS3</v>
      </c>
      <c r="L135" s="21"/>
      <c r="M135" s="64" t="str">
        <f>IF(COUNTIF(A135:A138,"X")&gt;1,"R",IF(OR(N135="V",N136="V",N137="V",N138="V"),"V",IF(OR(N135="F",N136="F",N137="F",N138="F"),"F","R")))</f>
        <v>R</v>
      </c>
      <c r="N135" s="16" t="str">
        <f>IF(OR(A136="X",A137="X",A138="X"),"R",IF(AND(A135="x",O135="x"),"V",IF(AND(A135="x",O135=""),"F","R")))</f>
        <v>R</v>
      </c>
      <c r="O135" s="30"/>
      <c r="P135" s="65" t="s">
        <v>114</v>
      </c>
      <c r="Q135" s="6"/>
    </row>
    <row r="136" spans="1:17" ht="40.15" customHeight="1" thickBot="1" x14ac:dyDescent="0.4">
      <c r="A136" s="41"/>
      <c r="B136" s="81" t="s">
        <v>78</v>
      </c>
      <c r="C136" s="81"/>
      <c r="D136" s="81"/>
      <c r="F136" s="59"/>
      <c r="G136" s="60"/>
      <c r="H136" s="60"/>
      <c r="I136" s="60"/>
      <c r="J136" s="60"/>
      <c r="K136" s="63"/>
      <c r="L136" s="21"/>
      <c r="M136" s="64"/>
      <c r="N136" s="16" t="str">
        <f>IF(OR(A137="X",A138="X",A139="X"),"R",IF(AND(A136="x",O136="x"),"V",IF(AND(A136="x",O136=""),"F","R")))</f>
        <v>R</v>
      </c>
      <c r="O136" s="30"/>
      <c r="P136" s="66"/>
      <c r="Q136" s="6"/>
    </row>
    <row r="137" spans="1:17" ht="40.15" customHeight="1" thickBot="1" x14ac:dyDescent="0.4">
      <c r="A137" s="41"/>
      <c r="B137" s="81" t="s">
        <v>79</v>
      </c>
      <c r="C137" s="81"/>
      <c r="D137" s="81"/>
      <c r="F137" s="59"/>
      <c r="G137" s="60"/>
      <c r="H137" s="60"/>
      <c r="I137" s="60"/>
      <c r="J137" s="60"/>
      <c r="K137" s="63"/>
      <c r="L137" s="21"/>
      <c r="M137" s="64"/>
      <c r="N137" s="16" t="str">
        <f>IF(OR(A138="X",A139="X",A140="X"),"R",IF(AND(A137="x",O137="x"),"V",IF(AND(A137="x",O137=""),"F","R")))</f>
        <v>R</v>
      </c>
      <c r="O137" s="30" t="s">
        <v>0</v>
      </c>
      <c r="P137" s="66"/>
      <c r="Q137" s="6"/>
    </row>
    <row r="138" spans="1:17" ht="40.15" customHeight="1" thickBot="1" x14ac:dyDescent="0.4">
      <c r="A138" s="41"/>
      <c r="B138" s="81" t="s">
        <v>6</v>
      </c>
      <c r="C138" s="81"/>
      <c r="D138" s="81"/>
      <c r="F138" s="61"/>
      <c r="G138" s="62"/>
      <c r="H138" s="62"/>
      <c r="I138" s="62"/>
      <c r="J138" s="62"/>
      <c r="K138" s="63"/>
      <c r="L138" s="21"/>
      <c r="M138" s="64"/>
      <c r="N138" s="16" t="str">
        <f>IF(OR(A139="X",A140="X",A141="X"),"R",IF(AND(A138="x",O138="x"),"V",IF(AND(A138="x",O138=""),"F","R")))</f>
        <v>R</v>
      </c>
      <c r="O138" s="30"/>
      <c r="P138" s="67"/>
      <c r="Q138" s="6"/>
    </row>
    <row r="139" spans="1:17" ht="9" customHeight="1" x14ac:dyDescent="0.35">
      <c r="M139" s="23"/>
      <c r="N139" s="6"/>
      <c r="O139" s="43"/>
      <c r="P139" s="22"/>
      <c r="Q139" s="6"/>
    </row>
    <row r="140" spans="1:17" ht="39.950000000000003" customHeight="1" x14ac:dyDescent="0.35">
      <c r="A140" s="19">
        <v>20</v>
      </c>
      <c r="B140" s="80" t="s">
        <v>145</v>
      </c>
      <c r="C140" s="80"/>
      <c r="D140" s="80"/>
      <c r="E140" s="80"/>
      <c r="F140" s="80"/>
      <c r="G140" s="80"/>
      <c r="H140" s="80"/>
      <c r="I140" s="80"/>
      <c r="J140" s="80"/>
      <c r="K140" s="80"/>
      <c r="L140" s="18"/>
      <c r="M140" s="24"/>
      <c r="N140" s="6"/>
      <c r="O140" s="42">
        <f>A140</f>
        <v>20</v>
      </c>
      <c r="P140" s="45" t="str">
        <f>B140</f>
        <v>La gymnaste exécute un mouvement sans sortie. Que faites-vous ?</v>
      </c>
      <c r="Q140" s="6"/>
    </row>
    <row r="141" spans="1:17" ht="9" customHeight="1" thickBot="1" x14ac:dyDescent="0.4">
      <c r="B141" s="13"/>
      <c r="C141" s="13"/>
      <c r="D141" s="13"/>
      <c r="E141" s="14"/>
      <c r="F141" s="14"/>
      <c r="G141" s="14"/>
      <c r="H141" s="14"/>
      <c r="I141" s="14"/>
      <c r="J141" s="14"/>
      <c r="M141" s="23"/>
      <c r="N141" s="6"/>
      <c r="O141" s="43"/>
      <c r="P141" s="22"/>
      <c r="Q141" s="6"/>
    </row>
    <row r="142" spans="1:17" ht="40.15" customHeight="1" thickBot="1" x14ac:dyDescent="0.4">
      <c r="A142" s="41"/>
      <c r="B142" s="81" t="s">
        <v>77</v>
      </c>
      <c r="C142" s="81"/>
      <c r="D142" s="81"/>
      <c r="F142" s="57" t="str">
        <f>IF(COUNTIF(A142:A145,"X")&gt;1,"",IF(M142="V","Bonne réponse",IF(M142="F",P142,"")))</f>
        <v/>
      </c>
      <c r="G142" s="58"/>
      <c r="H142" s="58"/>
      <c r="I142" s="58"/>
      <c r="J142" s="58"/>
      <c r="K142" s="63" t="str">
        <f>VLOOKUP(M142,Tableau,2,FALSE)</f>
        <v>IMGS3</v>
      </c>
      <c r="L142" s="21"/>
      <c r="M142" s="64" t="str">
        <f>IF(COUNTIF(A142:A145,"X")&gt;1,"R",IF(OR(N142="V",N143="V",N144="V",N145="V"),"V",IF(OR(N142="F",N143="F",N144="F",N145="F"),"F","R")))</f>
        <v>R</v>
      </c>
      <c r="N142" s="16" t="str">
        <f>IF(OR(A143="X",A144="X",A145="X"),"R",IF(AND(A142="x",O142="x"),"V",IF(AND(A142="x",O142=""),"F","R")))</f>
        <v>R</v>
      </c>
      <c r="O142" s="30" t="s">
        <v>0</v>
      </c>
      <c r="P142" s="65" t="s">
        <v>115</v>
      </c>
      <c r="Q142" s="6"/>
    </row>
    <row r="143" spans="1:17" ht="40.15" customHeight="1" thickBot="1" x14ac:dyDescent="0.4">
      <c r="A143" s="41"/>
      <c r="B143" s="81" t="s">
        <v>78</v>
      </c>
      <c r="C143" s="81"/>
      <c r="D143" s="81"/>
      <c r="F143" s="59"/>
      <c r="G143" s="60"/>
      <c r="H143" s="60"/>
      <c r="I143" s="60"/>
      <c r="J143" s="60"/>
      <c r="K143" s="63"/>
      <c r="L143" s="21"/>
      <c r="M143" s="64"/>
      <c r="N143" s="16" t="str">
        <f>IF(OR(A144="X",A145="X",A146="X"),"R",IF(AND(A143="x",O143="x"),"V",IF(AND(A143="x",O143=""),"F","R")))</f>
        <v>R</v>
      </c>
      <c r="O143" s="30"/>
      <c r="P143" s="66"/>
      <c r="Q143" s="6"/>
    </row>
    <row r="144" spans="1:17" ht="40.15" customHeight="1" thickBot="1" x14ac:dyDescent="0.4">
      <c r="A144" s="41"/>
      <c r="B144" s="81" t="s">
        <v>2</v>
      </c>
      <c r="C144" s="81"/>
      <c r="D144" s="81"/>
      <c r="F144" s="59"/>
      <c r="G144" s="60"/>
      <c r="H144" s="60"/>
      <c r="I144" s="60"/>
      <c r="J144" s="60"/>
      <c r="K144" s="63"/>
      <c r="L144" s="21"/>
      <c r="M144" s="64"/>
      <c r="N144" s="16" t="str">
        <f>IF(OR(A145="X",A146="X",A147="X"),"R",IF(AND(A144="x",O144="x"),"V",IF(AND(A144="x",O144=""),"F","R")))</f>
        <v>R</v>
      </c>
      <c r="O144" s="30"/>
      <c r="P144" s="66"/>
      <c r="Q144" s="6"/>
    </row>
    <row r="145" spans="1:17" ht="40.15" customHeight="1" thickBot="1" x14ac:dyDescent="0.4">
      <c r="A145" s="41"/>
      <c r="B145" s="81" t="s">
        <v>6</v>
      </c>
      <c r="C145" s="81"/>
      <c r="D145" s="81"/>
      <c r="F145" s="61"/>
      <c r="G145" s="62"/>
      <c r="H145" s="62"/>
      <c r="I145" s="62"/>
      <c r="J145" s="62"/>
      <c r="K145" s="63"/>
      <c r="L145" s="21"/>
      <c r="M145" s="64"/>
      <c r="N145" s="16" t="str">
        <f>IF(OR(A146="X",A147="X",A148="X"),"R",IF(AND(A145="x",O145="x"),"V",IF(AND(A145="x",O145=""),"F","R")))</f>
        <v>R</v>
      </c>
      <c r="O145" s="30"/>
      <c r="P145" s="67"/>
      <c r="Q145" s="6"/>
    </row>
    <row r="146" spans="1:17" ht="9" customHeight="1" x14ac:dyDescent="0.35">
      <c r="M146" s="23"/>
      <c r="N146" s="6"/>
      <c r="O146" s="43"/>
      <c r="P146" s="22"/>
      <c r="Q146" s="6"/>
    </row>
    <row r="147" spans="1:17" ht="39.950000000000003" customHeight="1" x14ac:dyDescent="0.35">
      <c r="A147" s="19">
        <v>21</v>
      </c>
      <c r="B147" s="55" t="s">
        <v>86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18"/>
      <c r="M147" s="24"/>
      <c r="N147" s="6"/>
      <c r="O147" s="42">
        <f>A147</f>
        <v>21</v>
      </c>
      <c r="P147" s="45" t="str">
        <f>B147</f>
        <v>Combien d'exigences de composition doivent-être comptabilisées dans un mouvement ?</v>
      </c>
      <c r="Q147" s="6"/>
    </row>
    <row r="148" spans="1:17" ht="9" customHeight="1" thickBot="1" x14ac:dyDescent="0.4">
      <c r="B148" s="13"/>
      <c r="C148" s="13"/>
      <c r="D148" s="13"/>
      <c r="E148" s="14"/>
      <c r="F148" s="14"/>
      <c r="G148" s="14"/>
      <c r="H148" s="14"/>
      <c r="I148" s="14"/>
      <c r="J148" s="14"/>
      <c r="M148" s="23"/>
      <c r="N148" s="6"/>
      <c r="O148" s="43"/>
      <c r="P148" s="22"/>
      <c r="Q148" s="6"/>
    </row>
    <row r="149" spans="1:17" ht="49.9" customHeight="1" thickBot="1" x14ac:dyDescent="0.4">
      <c r="A149" s="41"/>
      <c r="B149" s="76" t="s">
        <v>87</v>
      </c>
      <c r="C149" s="77"/>
      <c r="D149" s="78"/>
      <c r="F149" s="57" t="str">
        <f>IF(COUNTIF(A149:A152,"X")&gt;1,"",IF(M149="V","Bonne réponse",IF(M149="F",P149,"")))</f>
        <v/>
      </c>
      <c r="G149" s="58"/>
      <c r="H149" s="58"/>
      <c r="I149" s="58"/>
      <c r="J149" s="58"/>
      <c r="K149" s="63" t="str">
        <f>VLOOKUP(M149,Tableau,2,FALSE)</f>
        <v>IMGS3</v>
      </c>
      <c r="L149" s="21"/>
      <c r="M149" s="64" t="str">
        <f>IF(COUNTIF(A149:A152,"X")&gt;1,"R",IF(OR(N149="V",N150="V",N151="V",N152="V"),"V",IF(OR(N149="F",N150="F",N151="F",N152="F"),"F","R")))</f>
        <v>R</v>
      </c>
      <c r="N149" s="16" t="str">
        <f>IF(OR(A150="X",A151="X",A152="X"),"R",IF(AND(A149="x",O149="x"),"V",IF(AND(A149="x",O149=""),"F","R")))</f>
        <v>R</v>
      </c>
      <c r="O149" s="30"/>
      <c r="P149" s="73" t="s">
        <v>116</v>
      </c>
      <c r="Q149" s="6"/>
    </row>
    <row r="150" spans="1:17" ht="49.9" customHeight="1" thickBot="1" x14ac:dyDescent="0.4">
      <c r="A150" s="41"/>
      <c r="B150" s="76" t="s">
        <v>88</v>
      </c>
      <c r="C150" s="77"/>
      <c r="D150" s="78"/>
      <c r="F150" s="59"/>
      <c r="G150" s="60"/>
      <c r="H150" s="60"/>
      <c r="I150" s="60"/>
      <c r="J150" s="60"/>
      <c r="K150" s="63"/>
      <c r="L150" s="21"/>
      <c r="M150" s="64"/>
      <c r="N150" s="16" t="str">
        <f>IF(OR(A151="X",A152="X",A153="X"),"R",IF(AND(A150="x",O150="x"),"V",IF(AND(A150="x",O150=""),"F","R")))</f>
        <v>R</v>
      </c>
      <c r="O150" s="30"/>
      <c r="P150" s="74"/>
      <c r="Q150" s="6"/>
    </row>
    <row r="151" spans="1:17" ht="49.9" customHeight="1" thickBot="1" x14ac:dyDescent="0.4">
      <c r="A151" s="41"/>
      <c r="B151" s="76" t="s">
        <v>89</v>
      </c>
      <c r="C151" s="77"/>
      <c r="D151" s="78"/>
      <c r="F151" s="59"/>
      <c r="G151" s="60"/>
      <c r="H151" s="60"/>
      <c r="I151" s="60"/>
      <c r="J151" s="60"/>
      <c r="K151" s="63"/>
      <c r="L151" s="21"/>
      <c r="M151" s="64"/>
      <c r="N151" s="16" t="str">
        <f>IF(OR(A152="X",A153="X",A154="X"),"R",IF(AND(A151="x",O151="x"),"V",IF(AND(A151="x",O151=""),"F","R")))</f>
        <v>R</v>
      </c>
      <c r="O151" s="30"/>
      <c r="P151" s="74"/>
      <c r="Q151" s="6"/>
    </row>
    <row r="152" spans="1:17" ht="49.9" customHeight="1" thickBot="1" x14ac:dyDescent="0.4">
      <c r="A152" s="41"/>
      <c r="B152" s="79" t="s">
        <v>90</v>
      </c>
      <c r="C152" s="79"/>
      <c r="D152" s="79"/>
      <c r="F152" s="61"/>
      <c r="G152" s="62"/>
      <c r="H152" s="62"/>
      <c r="I152" s="62"/>
      <c r="J152" s="62"/>
      <c r="K152" s="63"/>
      <c r="L152" s="21"/>
      <c r="M152" s="64"/>
      <c r="N152" s="16" t="str">
        <f>IF(OR(A153="X",A154="X",A155="X"),"R",IF(AND(A152="x",O152="x"),"V",IF(AND(A152="x",O152=""),"F","R")))</f>
        <v>R</v>
      </c>
      <c r="O152" s="30" t="s">
        <v>0</v>
      </c>
      <c r="P152" s="75"/>
      <c r="Q152" s="6"/>
    </row>
    <row r="153" spans="1:17" ht="9" customHeight="1" x14ac:dyDescent="0.35">
      <c r="M153" s="23"/>
      <c r="N153" s="6"/>
      <c r="O153" s="43"/>
      <c r="P153" s="22"/>
      <c r="Q153" s="6"/>
    </row>
    <row r="154" spans="1:17" ht="39.950000000000003" customHeight="1" x14ac:dyDescent="0.35">
      <c r="A154" s="19">
        <v>22</v>
      </c>
      <c r="B154" s="80" t="s">
        <v>149</v>
      </c>
      <c r="C154" s="80"/>
      <c r="D154" s="80"/>
      <c r="E154" s="80"/>
      <c r="F154" s="80"/>
      <c r="G154" s="80"/>
      <c r="H154" s="80"/>
      <c r="I154" s="80"/>
      <c r="J154" s="80"/>
      <c r="K154" s="80"/>
      <c r="L154" s="18"/>
      <c r="M154" s="24"/>
      <c r="N154" s="6"/>
      <c r="O154" s="42">
        <f>A154</f>
        <v>22</v>
      </c>
      <c r="P154" s="45" t="str">
        <f>B154</f>
        <v>La gymnaste réalise un mouvement avec 7 "Autres difficultés". Quelles déductions appliquez-vous sur la note E ?</v>
      </c>
      <c r="Q154" s="6"/>
    </row>
    <row r="155" spans="1:17" ht="9" customHeight="1" thickBot="1" x14ac:dyDescent="0.4">
      <c r="B155" s="13"/>
      <c r="C155" s="13"/>
      <c r="D155" s="13"/>
      <c r="E155" s="14"/>
      <c r="F155" s="14"/>
      <c r="G155" s="14"/>
      <c r="H155" s="14"/>
      <c r="I155" s="14"/>
      <c r="J155" s="14"/>
      <c r="M155" s="23"/>
      <c r="N155" s="6"/>
      <c r="O155" s="43"/>
      <c r="P155" s="22"/>
      <c r="Q155" s="6"/>
    </row>
    <row r="156" spans="1:17" ht="40.15" customHeight="1" thickBot="1" x14ac:dyDescent="0.4">
      <c r="A156" s="41"/>
      <c r="B156" s="56" t="s">
        <v>19</v>
      </c>
      <c r="C156" s="56"/>
      <c r="D156" s="56"/>
      <c r="F156" s="57" t="str">
        <f>IF(COUNTIF(A156:A159,"X")&gt;1,"",IF(M156="V","Bonne réponse",IF(M156="F",P156,"")))</f>
        <v/>
      </c>
      <c r="G156" s="58"/>
      <c r="H156" s="58"/>
      <c r="I156" s="58"/>
      <c r="J156" s="58"/>
      <c r="K156" s="63" t="str">
        <f>VLOOKUP(M156,Tableau,2,FALSE)</f>
        <v>IMGS3</v>
      </c>
      <c r="L156" s="21"/>
      <c r="M156" s="64" t="str">
        <f>IF(COUNTIF(A156:A159,"X")&gt;1,"R",IF(OR(N156="V",N157="V",N158="V",N159="V"),"V",IF(OR(N156="F",N157="F",N158="F",N159="F"),"F","R")))</f>
        <v>R</v>
      </c>
      <c r="N156" s="16" t="str">
        <f>IF(OR(A157="X",A158="X",A159="X"),"R",IF(AND(A156="x",O156="x"),"V",IF(AND(A156="x",O156=""),"F","R")))</f>
        <v>R</v>
      </c>
      <c r="O156" s="30"/>
      <c r="P156" s="65" t="s">
        <v>117</v>
      </c>
      <c r="Q156" s="6"/>
    </row>
    <row r="157" spans="1:17" ht="40.15" customHeight="1" thickBot="1" x14ac:dyDescent="0.4">
      <c r="A157" s="41"/>
      <c r="B157" s="56" t="s">
        <v>91</v>
      </c>
      <c r="C157" s="56"/>
      <c r="D157" s="56"/>
      <c r="F157" s="59"/>
      <c r="G157" s="60"/>
      <c r="H157" s="60"/>
      <c r="I157" s="60"/>
      <c r="J157" s="60"/>
      <c r="K157" s="63"/>
      <c r="L157" s="21"/>
      <c r="M157" s="64"/>
      <c r="N157" s="16" t="str">
        <f>IF(OR(A158="X",A159="X",A160="X"),"R",IF(AND(A157="x",O157="x"),"V",IF(AND(A157="x",O157=""),"F","R")))</f>
        <v>R</v>
      </c>
      <c r="O157" s="30" t="s">
        <v>0</v>
      </c>
      <c r="P157" s="66"/>
      <c r="Q157" s="6"/>
    </row>
    <row r="158" spans="1:17" ht="40.15" customHeight="1" thickBot="1" x14ac:dyDescent="0.4">
      <c r="A158" s="41"/>
      <c r="B158" s="56" t="s">
        <v>92</v>
      </c>
      <c r="C158" s="56"/>
      <c r="D158" s="56"/>
      <c r="F158" s="59"/>
      <c r="G158" s="60"/>
      <c r="H158" s="60"/>
      <c r="I158" s="60"/>
      <c r="J158" s="60"/>
      <c r="K158" s="63"/>
      <c r="L158" s="21"/>
      <c r="M158" s="64"/>
      <c r="N158" s="16" t="str">
        <f>IF(OR(A159="X",A160="X",A161="X"),"R",IF(AND(A158="x",O158="x"),"V",IF(AND(A158="x",O158=""),"F","R")))</f>
        <v>R</v>
      </c>
      <c r="O158" s="30"/>
      <c r="P158" s="66"/>
      <c r="Q158" s="6"/>
    </row>
    <row r="159" spans="1:17" ht="40.15" customHeight="1" thickBot="1" x14ac:dyDescent="0.4">
      <c r="A159" s="41"/>
      <c r="B159" s="56" t="s">
        <v>93</v>
      </c>
      <c r="C159" s="56"/>
      <c r="D159" s="56"/>
      <c r="F159" s="61"/>
      <c r="G159" s="62"/>
      <c r="H159" s="62"/>
      <c r="I159" s="62"/>
      <c r="J159" s="62"/>
      <c r="K159" s="63"/>
      <c r="L159" s="21"/>
      <c r="M159" s="64"/>
      <c r="N159" s="16" t="str">
        <f>IF(OR(A160="X",A161="X",A162="X"),"R",IF(AND(A159="x",O159="x"),"V",IF(AND(A159="x",O159=""),"F","R")))</f>
        <v>R</v>
      </c>
      <c r="O159" s="30"/>
      <c r="P159" s="67"/>
      <c r="Q159" s="6"/>
    </row>
    <row r="160" spans="1:17" ht="9" customHeight="1" x14ac:dyDescent="0.35">
      <c r="M160" s="23"/>
      <c r="N160" s="6"/>
      <c r="O160" s="43"/>
      <c r="P160" s="22"/>
      <c r="Q160" s="6"/>
    </row>
    <row r="161" spans="1:17" ht="39.950000000000003" customHeight="1" x14ac:dyDescent="0.35">
      <c r="A161" s="19">
        <v>23</v>
      </c>
      <c r="B161" s="55" t="s">
        <v>94</v>
      </c>
      <c r="C161" s="55"/>
      <c r="D161" s="55"/>
      <c r="E161" s="55"/>
      <c r="F161" s="55"/>
      <c r="G161" s="55"/>
      <c r="H161" s="55"/>
      <c r="I161" s="55"/>
      <c r="J161" s="55"/>
      <c r="K161" s="55"/>
      <c r="L161" s="18"/>
      <c r="M161" s="24"/>
      <c r="N161" s="6"/>
      <c r="O161" s="42">
        <f>A161</f>
        <v>23</v>
      </c>
      <c r="P161" s="45" t="str">
        <f>B161</f>
        <v>Comment est calculée la note D en BA, Poutre et Sol ?</v>
      </c>
      <c r="Q161" s="6"/>
    </row>
    <row r="162" spans="1:17" ht="9" customHeight="1" thickBot="1" x14ac:dyDescent="0.4">
      <c r="B162" s="13"/>
      <c r="C162" s="13"/>
      <c r="D162" s="13"/>
      <c r="E162" s="14"/>
      <c r="F162" s="14"/>
      <c r="G162" s="14"/>
      <c r="H162" s="14"/>
      <c r="I162" s="14"/>
      <c r="J162" s="14"/>
      <c r="M162" s="23"/>
      <c r="N162" s="6"/>
      <c r="O162" s="43"/>
      <c r="P162" s="22"/>
      <c r="Q162" s="6"/>
    </row>
    <row r="163" spans="1:17" ht="65.099999999999994" customHeight="1" thickBot="1" x14ac:dyDescent="0.4">
      <c r="A163" s="41"/>
      <c r="B163" s="56" t="s">
        <v>97</v>
      </c>
      <c r="C163" s="56"/>
      <c r="D163" s="56"/>
      <c r="F163" s="57" t="str">
        <f>IF(COUNTIF(A163:A166,"X")&gt;1,"",IF(M163="V","Bonne réponse",IF(M163="F",P163,"")))</f>
        <v/>
      </c>
      <c r="G163" s="58"/>
      <c r="H163" s="58"/>
      <c r="I163" s="58"/>
      <c r="J163" s="58"/>
      <c r="K163" s="63" t="str">
        <f>VLOOKUP(M163,Tableau,2,FALSE)</f>
        <v>IMGS3</v>
      </c>
      <c r="L163" s="21"/>
      <c r="M163" s="64" t="str">
        <f>IF(COUNTIF(A163:A166,"X")&gt;1,"R",IF(OR(N163="V",N164="V",N165="V",N166="V"),"V",IF(OR(N163="F",N164="F",N165="F",N166="F"),"F","R")))</f>
        <v>R</v>
      </c>
      <c r="N163" s="16" t="str">
        <f>IF(OR(A164="X",A165="X",A166="X"),"R",IF(AND(A163="x",O163="x"),"V",IF(AND(A163="x",O163=""),"F","R")))</f>
        <v>R</v>
      </c>
      <c r="O163" s="30"/>
      <c r="P163" s="65" t="s">
        <v>118</v>
      </c>
      <c r="Q163" s="6"/>
    </row>
    <row r="164" spans="1:17" ht="65.099999999999994" customHeight="1" thickBot="1" x14ac:dyDescent="0.4">
      <c r="A164" s="41"/>
      <c r="B164" s="56" t="s">
        <v>156</v>
      </c>
      <c r="C164" s="56"/>
      <c r="D164" s="56"/>
      <c r="F164" s="59"/>
      <c r="G164" s="60"/>
      <c r="H164" s="60"/>
      <c r="I164" s="60"/>
      <c r="J164" s="60"/>
      <c r="K164" s="63"/>
      <c r="L164" s="21"/>
      <c r="M164" s="64"/>
      <c r="N164" s="16" t="str">
        <f>IF(OR(A165="X",A166="X",A167="X"),"R",IF(AND(A164="x",O164="x"),"V",IF(AND(A164="x",O164=""),"F","R")))</f>
        <v>R</v>
      </c>
      <c r="O164" s="30" t="s">
        <v>0</v>
      </c>
      <c r="P164" s="66"/>
      <c r="Q164" s="6"/>
    </row>
    <row r="165" spans="1:17" ht="65.099999999999994" customHeight="1" thickBot="1" x14ac:dyDescent="0.4">
      <c r="A165" s="41"/>
      <c r="B165" s="56" t="s">
        <v>157</v>
      </c>
      <c r="C165" s="56"/>
      <c r="D165" s="56"/>
      <c r="F165" s="59"/>
      <c r="G165" s="60"/>
      <c r="H165" s="60"/>
      <c r="I165" s="60"/>
      <c r="J165" s="60"/>
      <c r="K165" s="63"/>
      <c r="L165" s="21"/>
      <c r="M165" s="64"/>
      <c r="N165" s="16" t="str">
        <f>IF(OR(A166="X",A167="X",A168="X"),"R",IF(AND(A165="x",O165="x"),"V",IF(AND(A165="x",O165=""),"F","R")))</f>
        <v>R</v>
      </c>
      <c r="O165" s="30"/>
      <c r="P165" s="66"/>
      <c r="Q165" s="6"/>
    </row>
    <row r="166" spans="1:17" ht="65.099999999999994" customHeight="1" thickBot="1" x14ac:dyDescent="0.4">
      <c r="A166" s="41"/>
      <c r="B166" s="56" t="s">
        <v>155</v>
      </c>
      <c r="C166" s="56"/>
      <c r="D166" s="56"/>
      <c r="F166" s="61"/>
      <c r="G166" s="62"/>
      <c r="H166" s="62"/>
      <c r="I166" s="62"/>
      <c r="J166" s="62"/>
      <c r="K166" s="63"/>
      <c r="L166" s="21"/>
      <c r="M166" s="64"/>
      <c r="N166" s="16" t="str">
        <f>IF(OR(A167="X",A168="X",A169="X"),"R",IF(AND(A166="x",O166="x"),"V",IF(AND(A166="x",O166=""),"F","R")))</f>
        <v>R</v>
      </c>
      <c r="O166" s="30"/>
      <c r="P166" s="67"/>
      <c r="Q166" s="6"/>
    </row>
    <row r="167" spans="1:17" ht="9" customHeight="1" x14ac:dyDescent="0.35">
      <c r="M167" s="23"/>
      <c r="N167" s="6"/>
      <c r="O167" s="43"/>
      <c r="P167" s="22"/>
      <c r="Q167" s="6"/>
    </row>
    <row r="168" spans="1:17" ht="39.950000000000003" customHeight="1" x14ac:dyDescent="0.35">
      <c r="A168" s="19">
        <v>24</v>
      </c>
      <c r="B168" s="55" t="s">
        <v>98</v>
      </c>
      <c r="C168" s="55"/>
      <c r="D168" s="55"/>
      <c r="E168" s="55"/>
      <c r="F168" s="55"/>
      <c r="G168" s="55"/>
      <c r="H168" s="55"/>
      <c r="I168" s="55"/>
      <c r="J168" s="55"/>
      <c r="K168" s="55"/>
      <c r="L168" s="18"/>
      <c r="M168" s="24"/>
      <c r="N168" s="6"/>
      <c r="O168" s="42">
        <f>A168</f>
        <v>24</v>
      </c>
      <c r="P168" s="45" t="str">
        <f>B168</f>
        <v>Quelle est le maximum de points à obtenir pour la note D en BA, Poutre &amp; Sol?</v>
      </c>
      <c r="Q168" s="6"/>
    </row>
    <row r="169" spans="1:17" ht="9" customHeight="1" thickBot="1" x14ac:dyDescent="0.4">
      <c r="B169" s="13"/>
      <c r="C169" s="13"/>
      <c r="D169" s="13"/>
      <c r="E169" s="14"/>
      <c r="F169" s="14"/>
      <c r="G169" s="14"/>
      <c r="H169" s="14"/>
      <c r="I169" s="14"/>
      <c r="J169" s="14"/>
      <c r="M169" s="23"/>
      <c r="N169" s="6"/>
      <c r="O169" s="43"/>
      <c r="P169" s="22"/>
      <c r="Q169" s="6"/>
    </row>
    <row r="170" spans="1:17" ht="40.15" customHeight="1" thickBot="1" x14ac:dyDescent="0.4">
      <c r="A170" s="41"/>
      <c r="B170" s="56" t="s">
        <v>95</v>
      </c>
      <c r="C170" s="56"/>
      <c r="D170" s="56"/>
      <c r="F170" s="57" t="str">
        <f>IF(COUNTIF(A170:A173,"X")&gt;1,"",IF(M170="V","Bonne réponse",IF(M170="F",P170,"")))</f>
        <v/>
      </c>
      <c r="G170" s="58"/>
      <c r="H170" s="58"/>
      <c r="I170" s="58"/>
      <c r="J170" s="58"/>
      <c r="K170" s="63" t="str">
        <f>VLOOKUP(M170,Tableau,2,FALSE)</f>
        <v>IMGS3</v>
      </c>
      <c r="L170" s="21"/>
      <c r="M170" s="64" t="str">
        <f>IF(COUNTIF(A170:A173,"X")&gt;1,"R",IF(OR(N170="V",N171="V",N172="V",N173="V"),"V",IF(OR(N170="F",N171="F",N172="F",N173="F"),"F","R")))</f>
        <v>R</v>
      </c>
      <c r="N170" s="16" t="str">
        <f>IF(OR(A171="X",A172="X",A173="X"),"R",IF(AND(A170="x",O170="x"),"V",IF(AND(A170="x",O170=""),"F","R")))</f>
        <v>R</v>
      </c>
      <c r="O170" s="30"/>
      <c r="P170" s="73" t="s">
        <v>119</v>
      </c>
      <c r="Q170" s="6"/>
    </row>
    <row r="171" spans="1:17" ht="40.15" customHeight="1" thickBot="1" x14ac:dyDescent="0.4">
      <c r="A171" s="41"/>
      <c r="B171" s="56" t="s">
        <v>82</v>
      </c>
      <c r="C171" s="56"/>
      <c r="D171" s="56"/>
      <c r="F171" s="59"/>
      <c r="G171" s="60"/>
      <c r="H171" s="60"/>
      <c r="I171" s="60"/>
      <c r="J171" s="60"/>
      <c r="K171" s="63"/>
      <c r="L171" s="21"/>
      <c r="M171" s="64"/>
      <c r="N171" s="16" t="str">
        <f>IF(OR(A172="X",A173="X",A174="X"),"R",IF(AND(A171="x",O171="x"),"V",IF(AND(A171="x",O171=""),"F","R")))</f>
        <v>R</v>
      </c>
      <c r="O171" s="30"/>
      <c r="P171" s="74"/>
      <c r="Q171" s="6"/>
    </row>
    <row r="172" spans="1:17" ht="40.15" customHeight="1" thickBot="1" x14ac:dyDescent="0.4">
      <c r="A172" s="41"/>
      <c r="B172" s="56" t="s">
        <v>96</v>
      </c>
      <c r="C172" s="56"/>
      <c r="D172" s="56"/>
      <c r="F172" s="59"/>
      <c r="G172" s="60"/>
      <c r="H172" s="60"/>
      <c r="I172" s="60"/>
      <c r="J172" s="60"/>
      <c r="K172" s="63"/>
      <c r="L172" s="21"/>
      <c r="M172" s="64"/>
      <c r="N172" s="16" t="str">
        <f>IF(OR(A173="X",A174="X",A175="X"),"R",IF(AND(A172="x",O172="x"),"V",IF(AND(A172="x",O172=""),"F","R")))</f>
        <v>R</v>
      </c>
      <c r="O172" s="30"/>
      <c r="P172" s="74"/>
      <c r="Q172" s="6"/>
    </row>
    <row r="173" spans="1:17" ht="40.15" customHeight="1" thickBot="1" x14ac:dyDescent="0.4">
      <c r="A173" s="41"/>
      <c r="B173" s="56" t="s">
        <v>83</v>
      </c>
      <c r="C173" s="56"/>
      <c r="D173" s="56"/>
      <c r="F173" s="61"/>
      <c r="G173" s="62"/>
      <c r="H173" s="62"/>
      <c r="I173" s="62"/>
      <c r="J173" s="62"/>
      <c r="K173" s="63"/>
      <c r="L173" s="21"/>
      <c r="M173" s="64"/>
      <c r="N173" s="16" t="str">
        <f>IF(OR(A174="X",A175="X",A176="X"),"R",IF(AND(A173="x",O173="x"),"V",IF(AND(A173="x",O173=""),"F","R")))</f>
        <v>R</v>
      </c>
      <c r="O173" s="30" t="s">
        <v>0</v>
      </c>
      <c r="P173" s="75"/>
      <c r="Q173" s="6"/>
    </row>
    <row r="174" spans="1:17" ht="9" customHeight="1" x14ac:dyDescent="0.35">
      <c r="M174" s="23"/>
      <c r="N174" s="6"/>
      <c r="O174" s="43"/>
      <c r="P174" s="22"/>
      <c r="Q174" s="6"/>
    </row>
    <row r="175" spans="1:17" ht="39.950000000000003" customHeight="1" x14ac:dyDescent="0.35">
      <c r="A175" s="19">
        <v>25</v>
      </c>
      <c r="B175" s="55" t="s">
        <v>120</v>
      </c>
      <c r="C175" s="55"/>
      <c r="D175" s="55"/>
      <c r="E175" s="55"/>
      <c r="F175" s="55"/>
      <c r="G175" s="55"/>
      <c r="H175" s="55"/>
      <c r="I175" s="55"/>
      <c r="J175" s="55"/>
      <c r="K175" s="55"/>
      <c r="L175" s="18"/>
      <c r="M175" s="24"/>
      <c r="N175" s="6"/>
      <c r="O175" s="42">
        <f>A175</f>
        <v>25</v>
      </c>
      <c r="P175" s="45" t="str">
        <f>B175</f>
        <v>Quels sont les critères pour comptabiliser une difficulté 6ème ?</v>
      </c>
      <c r="Q175" s="6"/>
    </row>
    <row r="176" spans="1:17" ht="9" customHeight="1" thickBot="1" x14ac:dyDescent="0.4">
      <c r="B176" s="13"/>
      <c r="C176" s="13"/>
      <c r="D176" s="13"/>
      <c r="E176" s="14"/>
      <c r="F176" s="14"/>
      <c r="G176" s="14"/>
      <c r="H176" s="14"/>
      <c r="I176" s="14"/>
      <c r="J176" s="14"/>
      <c r="M176" s="23"/>
      <c r="N176" s="6"/>
      <c r="O176" s="43"/>
      <c r="P176" s="22"/>
      <c r="Q176" s="6"/>
    </row>
    <row r="177" spans="1:17" ht="49.9" customHeight="1" thickBot="1" x14ac:dyDescent="0.4">
      <c r="A177" s="41"/>
      <c r="B177" s="56" t="s">
        <v>121</v>
      </c>
      <c r="C177" s="56"/>
      <c r="D177" s="56"/>
      <c r="F177" s="57" t="str">
        <f>IF(COUNTIF(A177:A180,"X")&gt;1,"",IF(M177="V","Bonne réponse",IF(M177="F",P177,"")))</f>
        <v/>
      </c>
      <c r="G177" s="58"/>
      <c r="H177" s="58"/>
      <c r="I177" s="58"/>
      <c r="J177" s="58"/>
      <c r="K177" s="63" t="str">
        <f>VLOOKUP(M177,Tableau,2,FALSE)</f>
        <v>IMGS3</v>
      </c>
      <c r="L177" s="21"/>
      <c r="M177" s="64" t="str">
        <f>IF(COUNTIF(A177:A180,"X")&gt;1,"R",IF(OR(N177="V",N178="V",N179="V",N180="V"),"V",IF(OR(N177="F",N178="F",N179="F",N180="F"),"F","R")))</f>
        <v>R</v>
      </c>
      <c r="N177" s="16" t="str">
        <f>IF(OR(A178="X",A179="X",A180="X"),"R",IF(AND(A177="x",O177="x"),"V",IF(AND(A177="x",O177=""),"F","R")))</f>
        <v>R</v>
      </c>
      <c r="O177" s="30"/>
      <c r="P177" s="65" t="s">
        <v>125</v>
      </c>
      <c r="Q177" s="6"/>
    </row>
    <row r="178" spans="1:17" ht="49.9" customHeight="1" thickBot="1" x14ac:dyDescent="0.4">
      <c r="A178" s="41"/>
      <c r="B178" s="56" t="s">
        <v>122</v>
      </c>
      <c r="C178" s="56"/>
      <c r="D178" s="56"/>
      <c r="F178" s="59"/>
      <c r="G178" s="60"/>
      <c r="H178" s="60"/>
      <c r="I178" s="60"/>
      <c r="J178" s="60"/>
      <c r="K178" s="63"/>
      <c r="L178" s="21"/>
      <c r="M178" s="64"/>
      <c r="N178" s="16" t="str">
        <f>IF(OR(A179="X",A180="X",A181="X"),"R",IF(AND(A178="x",O178="x"),"V",IF(AND(A178="x",O178=""),"F","R")))</f>
        <v>R</v>
      </c>
      <c r="O178" s="30"/>
      <c r="P178" s="66"/>
      <c r="Q178" s="6"/>
    </row>
    <row r="179" spans="1:17" ht="49.9" customHeight="1" thickBot="1" x14ac:dyDescent="0.4">
      <c r="A179" s="41"/>
      <c r="B179" s="56" t="s">
        <v>123</v>
      </c>
      <c r="C179" s="56"/>
      <c r="D179" s="56"/>
      <c r="F179" s="59"/>
      <c r="G179" s="60"/>
      <c r="H179" s="60"/>
      <c r="I179" s="60"/>
      <c r="J179" s="60"/>
      <c r="K179" s="63"/>
      <c r="L179" s="21"/>
      <c r="M179" s="64"/>
      <c r="N179" s="16" t="str">
        <f>IF(OR(A180="X",A181="X",A182="X"),"R",IF(AND(A179="x",O179="x"),"V",IF(AND(A179="x",O179=""),"F","R")))</f>
        <v>R</v>
      </c>
      <c r="O179" s="30" t="s">
        <v>0</v>
      </c>
      <c r="P179" s="66"/>
      <c r="Q179" s="6"/>
    </row>
    <row r="180" spans="1:17" ht="49.9" customHeight="1" thickBot="1" x14ac:dyDescent="0.4">
      <c r="A180" s="41"/>
      <c r="B180" s="56" t="s">
        <v>124</v>
      </c>
      <c r="C180" s="56"/>
      <c r="D180" s="56"/>
      <c r="F180" s="61"/>
      <c r="G180" s="62"/>
      <c r="H180" s="62"/>
      <c r="I180" s="62"/>
      <c r="J180" s="62"/>
      <c r="K180" s="63"/>
      <c r="L180" s="21"/>
      <c r="M180" s="64"/>
      <c r="N180" s="16" t="str">
        <f>IF(OR(A181="X",A182="X",A183="X"),"R",IF(AND(A180="x",O180="x"),"V",IF(AND(A180="x",O180=""),"F","R")))</f>
        <v>R</v>
      </c>
      <c r="O180" s="30"/>
      <c r="P180" s="67"/>
      <c r="Q180" s="6"/>
    </row>
    <row r="181" spans="1:17" ht="9" customHeight="1" x14ac:dyDescent="0.35">
      <c r="M181" s="23"/>
      <c r="N181" s="6"/>
      <c r="O181" s="43"/>
      <c r="P181" s="22"/>
      <c r="Q181" s="6"/>
    </row>
    <row r="182" spans="1:17" ht="39.950000000000003" customHeight="1" x14ac:dyDescent="0.35">
      <c r="A182" s="19">
        <v>26</v>
      </c>
      <c r="B182" s="72" t="s">
        <v>163</v>
      </c>
      <c r="C182" s="72"/>
      <c r="D182" s="72"/>
      <c r="E182" s="72"/>
      <c r="F182" s="72"/>
      <c r="G182" s="72"/>
      <c r="H182" s="72"/>
      <c r="I182" s="72"/>
      <c r="J182" s="72"/>
      <c r="K182" s="72"/>
      <c r="L182" s="18"/>
      <c r="M182" s="24"/>
      <c r="N182" s="6"/>
      <c r="O182" s="42">
        <f>A182</f>
        <v>26</v>
      </c>
      <c r="P182" s="45" t="str">
        <f>B182</f>
        <v>En Poutre &amp; Sol, la gymnaste réalise 2 difficultés 6ème différentes famille 6-2 bonifiées à 0,30 Pt, 1 difficulté 6ème famille 6-4 bonifiée à 0,50 Pt, 4 "Autres difficultés", 4 EC, et à 2,00 Pts de fautes; Quelle est sa note finale ?</v>
      </c>
      <c r="Q182" s="6"/>
    </row>
    <row r="183" spans="1:17" ht="9" customHeight="1" thickBot="1" x14ac:dyDescent="0.4">
      <c r="B183" s="13"/>
      <c r="C183" s="13"/>
      <c r="D183" s="13"/>
      <c r="E183" s="14"/>
      <c r="F183" s="14"/>
      <c r="G183" s="14"/>
      <c r="H183" s="14"/>
      <c r="I183" s="14"/>
      <c r="J183" s="14"/>
      <c r="M183" s="23"/>
      <c r="N183" s="6"/>
      <c r="O183" s="43"/>
      <c r="P183" s="22"/>
      <c r="Q183" s="6"/>
    </row>
    <row r="184" spans="1:17" ht="40.15" customHeight="1" thickBot="1" x14ac:dyDescent="0.4">
      <c r="A184" s="41"/>
      <c r="B184" s="56" t="s">
        <v>126</v>
      </c>
      <c r="C184" s="56"/>
      <c r="D184" s="56"/>
      <c r="F184" s="57" t="str">
        <f>IF(COUNTIF(A184:A187,"X")&gt;1,"",IF(M184="V","Bonne réponse",IF(M184="F",P184,"")))</f>
        <v/>
      </c>
      <c r="G184" s="58"/>
      <c r="H184" s="58"/>
      <c r="I184" s="58"/>
      <c r="J184" s="58"/>
      <c r="K184" s="63" t="str">
        <f>VLOOKUP(M184,Tableau,2,FALSE)</f>
        <v>IMGS3</v>
      </c>
      <c r="L184" s="21"/>
      <c r="M184" s="64" t="str">
        <f>IF(COUNTIF(A184:A187,"X")&gt;1,"R",IF(OR(N184="V",N185="V",N186="V",N187="V"),"V",IF(OR(N184="F",N185="F",N186="F",N187="F"),"F","R")))</f>
        <v>R</v>
      </c>
      <c r="N184" s="16" t="str">
        <f>IF(OR(A185="X",A186="X",A187="X"),"R",IF(AND(A184="x",O184="x"),"V",IF(AND(A184="x",O184=""),"F","R")))</f>
        <v>R</v>
      </c>
      <c r="O184" s="30"/>
      <c r="P184" s="65" t="s">
        <v>137</v>
      </c>
      <c r="Q184" s="6"/>
    </row>
    <row r="185" spans="1:17" ht="40.15" customHeight="1" thickBot="1" x14ac:dyDescent="0.4">
      <c r="A185" s="41"/>
      <c r="B185" s="56" t="s">
        <v>127</v>
      </c>
      <c r="C185" s="56"/>
      <c r="D185" s="56"/>
      <c r="F185" s="59"/>
      <c r="G185" s="60"/>
      <c r="H185" s="60"/>
      <c r="I185" s="60"/>
      <c r="J185" s="60"/>
      <c r="K185" s="63"/>
      <c r="L185" s="21"/>
      <c r="M185" s="64"/>
      <c r="N185" s="16" t="str">
        <f>IF(OR(A186="X",A187="X",A188="X"),"R",IF(AND(A185="x",O185="x"),"V",IF(AND(A185="x",O185=""),"F","R")))</f>
        <v>R</v>
      </c>
      <c r="O185" s="30"/>
      <c r="P185" s="66"/>
      <c r="Q185" s="6"/>
    </row>
    <row r="186" spans="1:17" ht="40.15" customHeight="1" thickBot="1" x14ac:dyDescent="0.4">
      <c r="A186" s="41"/>
      <c r="B186" s="56" t="s">
        <v>128</v>
      </c>
      <c r="C186" s="56"/>
      <c r="D186" s="56"/>
      <c r="F186" s="59"/>
      <c r="G186" s="60"/>
      <c r="H186" s="60"/>
      <c r="I186" s="60"/>
      <c r="J186" s="60"/>
      <c r="K186" s="63"/>
      <c r="L186" s="21"/>
      <c r="M186" s="64"/>
      <c r="N186" s="16" t="str">
        <f>IF(OR(A187="X",A188="X",A189="X"),"R",IF(AND(A186="x",O186="x"),"V",IF(AND(A186="x",O186=""),"F","R")))</f>
        <v>R</v>
      </c>
      <c r="O186" s="30"/>
      <c r="P186" s="66"/>
      <c r="Q186" s="6"/>
    </row>
    <row r="187" spans="1:17" ht="40.15" customHeight="1" thickBot="1" x14ac:dyDescent="0.4">
      <c r="A187" s="41"/>
      <c r="B187" s="56" t="s">
        <v>129</v>
      </c>
      <c r="C187" s="56"/>
      <c r="D187" s="56"/>
      <c r="F187" s="61"/>
      <c r="G187" s="62"/>
      <c r="H187" s="62"/>
      <c r="I187" s="62"/>
      <c r="J187" s="62"/>
      <c r="K187" s="63"/>
      <c r="L187" s="21"/>
      <c r="M187" s="64"/>
      <c r="N187" s="16" t="str">
        <f>IF(OR(A188="X",A189="X",A190="X"),"R",IF(AND(A187="x",O187="x"),"V",IF(AND(A187="x",O187=""),"F","R")))</f>
        <v>R</v>
      </c>
      <c r="O187" s="30" t="s">
        <v>0</v>
      </c>
      <c r="P187" s="67"/>
      <c r="Q187" s="6"/>
    </row>
    <row r="188" spans="1:17" ht="9" customHeight="1" x14ac:dyDescent="0.35">
      <c r="M188" s="23"/>
      <c r="N188" s="6"/>
      <c r="O188" s="43"/>
      <c r="P188" s="22"/>
      <c r="Q188" s="6"/>
    </row>
    <row r="189" spans="1:17" ht="39.950000000000003" customHeight="1" x14ac:dyDescent="0.35">
      <c r="A189" s="19">
        <v>27</v>
      </c>
      <c r="B189" s="55" t="s">
        <v>130</v>
      </c>
      <c r="C189" s="55"/>
      <c r="D189" s="55"/>
      <c r="E189" s="55"/>
      <c r="F189" s="55"/>
      <c r="G189" s="55"/>
      <c r="H189" s="55"/>
      <c r="I189" s="55"/>
      <c r="J189" s="55"/>
      <c r="K189" s="55"/>
      <c r="L189" s="18"/>
      <c r="M189" s="24"/>
      <c r="N189" s="6"/>
      <c r="O189" s="42">
        <f>A189</f>
        <v>27</v>
      </c>
      <c r="P189" s="45" t="str">
        <f>B189</f>
        <v>Quels éléments peuvent faire partie d'une exigence de composition ?</v>
      </c>
      <c r="Q189" s="6"/>
    </row>
    <row r="190" spans="1:17" ht="9" customHeight="1" thickBot="1" x14ac:dyDescent="0.4">
      <c r="B190" s="13"/>
      <c r="C190" s="13"/>
      <c r="D190" s="13"/>
      <c r="E190" s="14"/>
      <c r="F190" s="14"/>
      <c r="G190" s="14"/>
      <c r="H190" s="14"/>
      <c r="I190" s="14"/>
      <c r="J190" s="14"/>
      <c r="M190" s="23"/>
      <c r="N190" s="6"/>
      <c r="O190" s="43"/>
      <c r="P190" s="22"/>
      <c r="Q190" s="6"/>
    </row>
    <row r="191" spans="1:17" ht="49.9" customHeight="1" thickBot="1" x14ac:dyDescent="0.4">
      <c r="A191" s="41"/>
      <c r="B191" s="71" t="s">
        <v>164</v>
      </c>
      <c r="C191" s="71"/>
      <c r="D191" s="71"/>
      <c r="F191" s="57" t="str">
        <f>IF(COUNTIF(A191:A194,"X")&gt;1,"",IF(M191="V","Bonne réponse",IF(M191="F",P191,"")))</f>
        <v/>
      </c>
      <c r="G191" s="58"/>
      <c r="H191" s="58"/>
      <c r="I191" s="58"/>
      <c r="J191" s="58"/>
      <c r="K191" s="63" t="str">
        <f>VLOOKUP(M191,Tableau,2,FALSE)</f>
        <v>IMGS3</v>
      </c>
      <c r="L191" s="21"/>
      <c r="M191" s="64" t="str">
        <f>IF(COUNTIF(A191:A194,"X")&gt;1,"R",IF(OR(N191="V",N192="V",N193="V",N194="V"),"V",IF(OR(N191="F",N192="F",N193="F",N194="F"),"F","R")))</f>
        <v>R</v>
      </c>
      <c r="N191" s="16" t="str">
        <f>IF(OR(A192="X",A193="X",A194="X"),"R",IF(AND(A191="x",O191="x"),"V",IF(AND(A191="x",O191=""),"F","R")))</f>
        <v>R</v>
      </c>
      <c r="O191" s="30"/>
      <c r="P191" s="65" t="s">
        <v>136</v>
      </c>
      <c r="Q191" s="6"/>
    </row>
    <row r="192" spans="1:17" ht="49.9" customHeight="1" thickBot="1" x14ac:dyDescent="0.4">
      <c r="A192" s="41"/>
      <c r="B192" s="71" t="s">
        <v>165</v>
      </c>
      <c r="C192" s="71"/>
      <c r="D192" s="71"/>
      <c r="F192" s="59"/>
      <c r="G192" s="60"/>
      <c r="H192" s="60"/>
      <c r="I192" s="60"/>
      <c r="J192" s="60"/>
      <c r="K192" s="63"/>
      <c r="L192" s="21"/>
      <c r="M192" s="64"/>
      <c r="N192" s="16" t="str">
        <f>IF(OR(A193="X",A194="X",A195="X"),"R",IF(AND(A192="x",O192="x"),"V",IF(AND(A192="x",O192=""),"F","R")))</f>
        <v>R</v>
      </c>
      <c r="O192" s="30"/>
      <c r="P192" s="66"/>
      <c r="Q192" s="6"/>
    </row>
    <row r="193" spans="1:17" ht="49.9" customHeight="1" thickBot="1" x14ac:dyDescent="0.4">
      <c r="A193" s="41"/>
      <c r="B193" s="71" t="s">
        <v>166</v>
      </c>
      <c r="C193" s="71"/>
      <c r="D193" s="71"/>
      <c r="F193" s="59"/>
      <c r="G193" s="60"/>
      <c r="H193" s="60"/>
      <c r="I193" s="60"/>
      <c r="J193" s="60"/>
      <c r="K193" s="63"/>
      <c r="L193" s="21"/>
      <c r="M193" s="64"/>
      <c r="N193" s="16" t="str">
        <f>IF(OR(A194="X",A195="X",A196="X"),"R",IF(AND(A193="x",O193="x"),"V",IF(AND(A193="x",O193=""),"F","R")))</f>
        <v>R</v>
      </c>
      <c r="O193" s="30" t="s">
        <v>0</v>
      </c>
      <c r="P193" s="66"/>
      <c r="Q193" s="6"/>
    </row>
    <row r="194" spans="1:17" ht="49.9" customHeight="1" thickBot="1" x14ac:dyDescent="0.4">
      <c r="A194" s="41"/>
      <c r="B194" s="56" t="s">
        <v>134</v>
      </c>
      <c r="C194" s="56"/>
      <c r="D194" s="56"/>
      <c r="F194" s="61"/>
      <c r="G194" s="62"/>
      <c r="H194" s="62"/>
      <c r="I194" s="62"/>
      <c r="J194" s="62"/>
      <c r="K194" s="63"/>
      <c r="L194" s="21"/>
      <c r="M194" s="64"/>
      <c r="N194" s="16" t="str">
        <f>IF(OR(A195="X",A196="X",A197="X"),"R",IF(AND(A194="x",O194="x"),"V",IF(AND(A194="x",O194=""),"F","R")))</f>
        <v>R</v>
      </c>
      <c r="O194" s="30"/>
      <c r="P194" s="67"/>
      <c r="Q194" s="6"/>
    </row>
    <row r="195" spans="1:17" ht="9" customHeight="1" x14ac:dyDescent="0.35">
      <c r="M195" s="23"/>
      <c r="N195" s="6"/>
      <c r="O195" s="43"/>
      <c r="P195" s="22"/>
      <c r="Q195" s="6"/>
    </row>
    <row r="196" spans="1:17" ht="39.950000000000003" customHeight="1" x14ac:dyDescent="0.35">
      <c r="A196" s="19">
        <v>28</v>
      </c>
      <c r="B196" s="55" t="s">
        <v>146</v>
      </c>
      <c r="C196" s="55"/>
      <c r="D196" s="55"/>
      <c r="E196" s="55"/>
      <c r="F196" s="55"/>
      <c r="G196" s="55"/>
      <c r="H196" s="55"/>
      <c r="I196" s="55"/>
      <c r="J196" s="55"/>
      <c r="K196" s="55"/>
      <c r="L196" s="18"/>
      <c r="M196" s="24"/>
      <c r="N196" s="6"/>
      <c r="O196" s="42">
        <f>A196</f>
        <v>28</v>
      </c>
      <c r="P196" s="45" t="str">
        <f>B196</f>
        <v>La gymnaste chute et reprend son mouvement après avoir dépassé  le temps limite accordé. Que faites-vous ?</v>
      </c>
      <c r="Q196" s="6"/>
    </row>
    <row r="197" spans="1:17" ht="9" customHeight="1" thickBot="1" x14ac:dyDescent="0.4">
      <c r="B197" s="13"/>
      <c r="C197" s="13"/>
      <c r="D197" s="13"/>
      <c r="E197" s="14"/>
      <c r="F197" s="14"/>
      <c r="G197" s="14"/>
      <c r="H197" s="14"/>
      <c r="I197" s="14"/>
      <c r="J197" s="14"/>
      <c r="M197" s="23"/>
      <c r="N197" s="6"/>
      <c r="O197" s="43"/>
      <c r="P197" s="22"/>
      <c r="Q197" s="6"/>
    </row>
    <row r="198" spans="1:17" ht="49.9" customHeight="1" thickBot="1" x14ac:dyDescent="0.4">
      <c r="A198" s="41"/>
      <c r="B198" s="56" t="s">
        <v>131</v>
      </c>
      <c r="C198" s="56"/>
      <c r="D198" s="56"/>
      <c r="F198" s="57" t="str">
        <f>IF(COUNTIF(A198:A201,"X")&gt;1,"",IF(M198="V","Bonne réponse",IF(M198="F",P198,"")))</f>
        <v/>
      </c>
      <c r="G198" s="58"/>
      <c r="H198" s="58"/>
      <c r="I198" s="58"/>
      <c r="J198" s="58"/>
      <c r="K198" s="63" t="str">
        <f>VLOOKUP(M198,Tableau,2,FALSE)</f>
        <v>IMGS3</v>
      </c>
      <c r="L198" s="21"/>
      <c r="M198" s="64" t="str">
        <f>IF(COUNTIF(A198:A201,"X")&gt;1,"R",IF(OR(N198="V",N199="V",N200="V",N201="V"),"V",IF(OR(N198="F",N199="F",N200="F",N201="F"),"F","R")))</f>
        <v>R</v>
      </c>
      <c r="N198" s="16" t="str">
        <f>IF(OR(A199="X",A200="X",A201="X"),"R",IF(AND(A198="x",O198="x"),"V",IF(AND(A198="x",O198=""),"F","R")))</f>
        <v>R</v>
      </c>
      <c r="O198" s="30"/>
      <c r="P198" s="68" t="s">
        <v>135</v>
      </c>
      <c r="Q198" s="6"/>
    </row>
    <row r="199" spans="1:17" ht="49.9" customHeight="1" thickBot="1" x14ac:dyDescent="0.4">
      <c r="A199" s="41"/>
      <c r="B199" s="56" t="s">
        <v>132</v>
      </c>
      <c r="C199" s="56"/>
      <c r="D199" s="56"/>
      <c r="F199" s="59"/>
      <c r="G199" s="60"/>
      <c r="H199" s="60"/>
      <c r="I199" s="60"/>
      <c r="J199" s="60"/>
      <c r="K199" s="63"/>
      <c r="L199" s="21"/>
      <c r="M199" s="64"/>
      <c r="N199" s="16" t="str">
        <f>IF(OR(A200="X",A201="X",A202="X"),"R",IF(AND(A199="x",O199="x"),"V",IF(AND(A199="x",O199=""),"F","R")))</f>
        <v>R</v>
      </c>
      <c r="O199" s="30"/>
      <c r="P199" s="69"/>
      <c r="Q199" s="6"/>
    </row>
    <row r="200" spans="1:17" ht="49.9" customHeight="1" thickBot="1" x14ac:dyDescent="0.4">
      <c r="A200" s="41"/>
      <c r="B200" s="56" t="s">
        <v>131</v>
      </c>
      <c r="C200" s="56"/>
      <c r="D200" s="56"/>
      <c r="F200" s="59"/>
      <c r="G200" s="60"/>
      <c r="H200" s="60"/>
      <c r="I200" s="60"/>
      <c r="J200" s="60"/>
      <c r="K200" s="63"/>
      <c r="L200" s="21"/>
      <c r="M200" s="64"/>
      <c r="N200" s="16" t="str">
        <f>IF(OR(A201="X",A202="X",A203="X"),"R",IF(AND(A200="x",O200="x"),"V",IF(AND(A200="x",O200=""),"F","R")))</f>
        <v>R</v>
      </c>
      <c r="O200" s="30"/>
      <c r="P200" s="69"/>
      <c r="Q200" s="6"/>
    </row>
    <row r="201" spans="1:17" ht="49.9" customHeight="1" thickBot="1" x14ac:dyDescent="0.4">
      <c r="A201" s="41"/>
      <c r="B201" s="56" t="s">
        <v>133</v>
      </c>
      <c r="C201" s="56"/>
      <c r="D201" s="56"/>
      <c r="F201" s="61"/>
      <c r="G201" s="62"/>
      <c r="H201" s="62"/>
      <c r="I201" s="62"/>
      <c r="J201" s="62"/>
      <c r="K201" s="63"/>
      <c r="L201" s="21"/>
      <c r="M201" s="64"/>
      <c r="N201" s="16" t="str">
        <f>IF(OR(A202="X",A203="X",A204="X"),"R",IF(AND(A201="x",O201="x"),"V",IF(AND(A201="x",O201=""),"F","R")))</f>
        <v>R</v>
      </c>
      <c r="O201" s="30" t="s">
        <v>0</v>
      </c>
      <c r="P201" s="70"/>
      <c r="Q201" s="6"/>
    </row>
    <row r="202" spans="1:17" ht="9" customHeight="1" x14ac:dyDescent="0.35">
      <c r="M202" s="23"/>
      <c r="N202" s="6"/>
      <c r="O202" s="43"/>
      <c r="P202" s="22"/>
      <c r="Q202" s="6"/>
    </row>
    <row r="203" spans="1:17" ht="39.950000000000003" customHeight="1" x14ac:dyDescent="0.35">
      <c r="A203" s="19">
        <v>29</v>
      </c>
      <c r="B203" s="55" t="s">
        <v>147</v>
      </c>
      <c r="C203" s="55"/>
      <c r="D203" s="55"/>
      <c r="E203" s="55"/>
      <c r="F203" s="55"/>
      <c r="G203" s="55"/>
      <c r="H203" s="55"/>
      <c r="I203" s="55"/>
      <c r="J203" s="55"/>
      <c r="K203" s="55"/>
      <c r="L203" s="18"/>
      <c r="M203" s="24"/>
      <c r="N203" s="6"/>
      <c r="O203" s="42">
        <f>A203</f>
        <v>29</v>
      </c>
      <c r="P203" s="45" t="str">
        <f>B203</f>
        <v>La gymnaste réalise 7 éléments dans son mouvement dont 1 élement du 4ème. Que faites-vous ?</v>
      </c>
      <c r="Q203" s="6"/>
    </row>
    <row r="204" spans="1:17" ht="9" customHeight="1" thickBot="1" x14ac:dyDescent="0.4">
      <c r="B204" s="13"/>
      <c r="C204" s="13"/>
      <c r="D204" s="13"/>
      <c r="E204" s="14"/>
      <c r="F204" s="14"/>
      <c r="G204" s="14"/>
      <c r="H204" s="14"/>
      <c r="I204" s="14"/>
      <c r="J204" s="14"/>
      <c r="M204" s="23"/>
      <c r="N204" s="6"/>
      <c r="O204" s="43"/>
      <c r="P204" s="22"/>
      <c r="Q204" s="6"/>
    </row>
    <row r="205" spans="1:17" ht="40.15" customHeight="1" thickBot="1" x14ac:dyDescent="0.4">
      <c r="A205" s="41"/>
      <c r="B205" s="56" t="s">
        <v>43</v>
      </c>
      <c r="C205" s="56"/>
      <c r="D205" s="56"/>
      <c r="F205" s="57" t="str">
        <f>IF(COUNTIF(A205:A208,"X")&gt;1,"",IF(M205="V","Bonne réponse",IF(M205="F",P205,"")))</f>
        <v/>
      </c>
      <c r="G205" s="58"/>
      <c r="H205" s="58"/>
      <c r="I205" s="58"/>
      <c r="J205" s="58"/>
      <c r="K205" s="63" t="str">
        <f>VLOOKUP(M205,Tableau,2,FALSE)</f>
        <v>IMGS3</v>
      </c>
      <c r="L205" s="21"/>
      <c r="M205" s="64" t="str">
        <f>IF(COUNTIF(A205:A208,"X")&gt;1,"R",IF(OR(N205="V",N206="V",N207="V",N208="V"),"V",IF(OR(N205="F",N206="F",N207="F",N208="F"),"F","R")))</f>
        <v>R</v>
      </c>
      <c r="N205" s="16" t="str">
        <f>IF(OR(A206="X",A207="X",A208="X"),"R",IF(AND(A205="x",O205="x"),"V",IF(AND(A205="x",O205=""),"F","R")))</f>
        <v>R</v>
      </c>
      <c r="O205" s="30" t="s">
        <v>0</v>
      </c>
      <c r="P205" s="65" t="s">
        <v>142</v>
      </c>
      <c r="Q205" s="6"/>
    </row>
    <row r="206" spans="1:17" ht="40.15" customHeight="1" thickBot="1" x14ac:dyDescent="0.4">
      <c r="A206" s="41"/>
      <c r="B206" s="56" t="s">
        <v>152</v>
      </c>
      <c r="C206" s="56"/>
      <c r="D206" s="56"/>
      <c r="F206" s="59"/>
      <c r="G206" s="60"/>
      <c r="H206" s="60"/>
      <c r="I206" s="60"/>
      <c r="J206" s="60"/>
      <c r="K206" s="63"/>
      <c r="L206" s="21"/>
      <c r="M206" s="64"/>
      <c r="N206" s="16" t="str">
        <f>IF(OR(A207="X",A208="X",A209="X"),"R",IF(AND(A206="x",O206="x"),"V",IF(AND(A206="x",O206=""),"F","R")))</f>
        <v>R</v>
      </c>
      <c r="O206" s="30"/>
      <c r="P206" s="66"/>
      <c r="Q206" s="6"/>
    </row>
    <row r="207" spans="1:17" ht="40.15" customHeight="1" thickBot="1" x14ac:dyDescent="0.4">
      <c r="A207" s="41"/>
      <c r="B207" s="56" t="s">
        <v>45</v>
      </c>
      <c r="C207" s="56"/>
      <c r="D207" s="56"/>
      <c r="F207" s="59"/>
      <c r="G207" s="60"/>
      <c r="H207" s="60"/>
      <c r="I207" s="60"/>
      <c r="J207" s="60"/>
      <c r="K207" s="63"/>
      <c r="L207" s="21"/>
      <c r="M207" s="64"/>
      <c r="N207" s="16" t="str">
        <f>IF(OR(A208="X",A209="X",A210="X"),"R",IF(AND(A207="x",O207="x"),"V",IF(AND(A207="x",O207=""),"F","R")))</f>
        <v>R</v>
      </c>
      <c r="O207" s="30"/>
      <c r="P207" s="66"/>
      <c r="Q207" s="6"/>
    </row>
    <row r="208" spans="1:17" ht="40.15" customHeight="1" thickBot="1" x14ac:dyDescent="0.4">
      <c r="A208" s="41"/>
      <c r="B208" s="56" t="s">
        <v>46</v>
      </c>
      <c r="C208" s="56"/>
      <c r="D208" s="56"/>
      <c r="F208" s="61"/>
      <c r="G208" s="62"/>
      <c r="H208" s="62"/>
      <c r="I208" s="62"/>
      <c r="J208" s="62"/>
      <c r="K208" s="63"/>
      <c r="L208" s="21"/>
      <c r="M208" s="64"/>
      <c r="N208" s="16" t="str">
        <f>IF(OR(A209="X",A210="X",A211="X"),"R",IF(AND(A208="x",O208="x"),"V",IF(AND(A208="x",O208=""),"F","R")))</f>
        <v>R</v>
      </c>
      <c r="O208" s="30"/>
      <c r="P208" s="67"/>
      <c r="Q208" s="6"/>
    </row>
    <row r="209" spans="1:17" ht="9" customHeight="1" x14ac:dyDescent="0.35">
      <c r="M209" s="23"/>
      <c r="N209" s="6"/>
      <c r="O209" s="43"/>
      <c r="P209" s="22"/>
      <c r="Q209" s="6"/>
    </row>
    <row r="210" spans="1:17" ht="39.950000000000003" customHeight="1" x14ac:dyDescent="0.35">
      <c r="A210" s="19">
        <v>30</v>
      </c>
      <c r="B210" s="55" t="s">
        <v>148</v>
      </c>
      <c r="C210" s="55"/>
      <c r="D210" s="55"/>
      <c r="E210" s="55"/>
      <c r="F210" s="55"/>
      <c r="G210" s="55"/>
      <c r="H210" s="55"/>
      <c r="I210" s="55"/>
      <c r="J210" s="55"/>
      <c r="K210" s="55"/>
      <c r="L210" s="18"/>
      <c r="M210" s="24"/>
      <c r="N210" s="6"/>
      <c r="O210" s="42">
        <f>A210</f>
        <v>30</v>
      </c>
      <c r="P210" s="45" t="str">
        <f>B210</f>
        <v>La gymnaste prend son élan et touche l'agrès sans effectuer son entrée. Que faites-vous ?</v>
      </c>
      <c r="Q210" s="6"/>
    </row>
    <row r="211" spans="1:17" ht="9" customHeight="1" thickBot="1" x14ac:dyDescent="0.4">
      <c r="B211" s="13"/>
      <c r="C211" s="13"/>
      <c r="D211" s="13"/>
      <c r="E211" s="14"/>
      <c r="F211" s="14"/>
      <c r="G211" s="14"/>
      <c r="H211" s="14"/>
      <c r="I211" s="14"/>
      <c r="J211" s="14"/>
      <c r="M211" s="23"/>
      <c r="N211" s="6"/>
      <c r="O211" s="43"/>
      <c r="P211" s="22"/>
      <c r="Q211" s="6"/>
    </row>
    <row r="212" spans="1:17" ht="49.9" customHeight="1" thickBot="1" x14ac:dyDescent="0.4">
      <c r="A212" s="41"/>
      <c r="B212" s="56" t="s">
        <v>138</v>
      </c>
      <c r="C212" s="56"/>
      <c r="D212" s="56"/>
      <c r="F212" s="57" t="str">
        <f>IF(COUNTIF(A212:A215,"X")&gt;1,"",IF(M212="V","Bonne réponse",IF(M212="F",P212,"")))</f>
        <v/>
      </c>
      <c r="G212" s="58"/>
      <c r="H212" s="58"/>
      <c r="I212" s="58"/>
      <c r="J212" s="58"/>
      <c r="K212" s="63" t="str">
        <f>VLOOKUP(M212,Tableau,2,FALSE)</f>
        <v>IMGS3</v>
      </c>
      <c r="L212" s="21"/>
      <c r="M212" s="64" t="str">
        <f>IF(COUNTIF(A212:A215,"X")&gt;1,"R",IF(OR(N212="V",N213="V",N214="V",N215="V"),"V",IF(OR(N212="F",N213="F",N214="F",N215="F"),"F","R")))</f>
        <v>R</v>
      </c>
      <c r="N212" s="16" t="str">
        <f>IF(OR(A213="X",A214="X",A215="X"),"R",IF(AND(A212="x",O212="x"),"V",IF(AND(A212="x",O212=""),"F","R")))</f>
        <v>R</v>
      </c>
      <c r="O212" s="30"/>
      <c r="P212" s="65" t="s">
        <v>141</v>
      </c>
      <c r="Q212" s="6"/>
    </row>
    <row r="213" spans="1:17" ht="49.9" customHeight="1" thickBot="1" x14ac:dyDescent="0.4">
      <c r="A213" s="41"/>
      <c r="B213" s="56" t="s">
        <v>77</v>
      </c>
      <c r="C213" s="56"/>
      <c r="D213" s="56"/>
      <c r="F213" s="59"/>
      <c r="G213" s="60"/>
      <c r="H213" s="60"/>
      <c r="I213" s="60"/>
      <c r="J213" s="60"/>
      <c r="K213" s="63"/>
      <c r="L213" s="21"/>
      <c r="M213" s="64"/>
      <c r="N213" s="16" t="str">
        <f>IF(OR(A214="X",A215="X",A216="X"),"R",IF(AND(A213="x",O213="x"),"V",IF(AND(A213="x",O213=""),"F","R")))</f>
        <v>R</v>
      </c>
      <c r="O213" s="30"/>
      <c r="P213" s="66"/>
      <c r="Q213" s="6"/>
    </row>
    <row r="214" spans="1:17" ht="49.9" customHeight="1" thickBot="1" x14ac:dyDescent="0.4">
      <c r="A214" s="41"/>
      <c r="B214" s="56" t="s">
        <v>139</v>
      </c>
      <c r="C214" s="56"/>
      <c r="D214" s="56"/>
      <c r="F214" s="59"/>
      <c r="G214" s="60"/>
      <c r="H214" s="60"/>
      <c r="I214" s="60"/>
      <c r="J214" s="60"/>
      <c r="K214" s="63"/>
      <c r="L214" s="21"/>
      <c r="M214" s="64"/>
      <c r="N214" s="16" t="str">
        <f>IF(OR(A215="X",A216="X",A217="X"),"R",IF(AND(A214="x",O214="x"),"V",IF(AND(A214="x",O214=""),"F","R")))</f>
        <v>R</v>
      </c>
      <c r="O214" s="30"/>
      <c r="P214" s="66"/>
      <c r="Q214" s="6"/>
    </row>
    <row r="215" spans="1:17" ht="49.9" customHeight="1" thickBot="1" x14ac:dyDescent="0.4">
      <c r="A215" s="41"/>
      <c r="B215" s="56" t="s">
        <v>140</v>
      </c>
      <c r="C215" s="56"/>
      <c r="D215" s="56"/>
      <c r="F215" s="61"/>
      <c r="G215" s="62"/>
      <c r="H215" s="62"/>
      <c r="I215" s="62"/>
      <c r="J215" s="62"/>
      <c r="K215" s="63"/>
      <c r="L215" s="21"/>
      <c r="M215" s="64"/>
      <c r="N215" s="16" t="str">
        <f>IF(OR(A216="X",A217="X",A218="X"),"R",IF(AND(A215="x",O215="x"),"V",IF(AND(A215="x",O215=""),"F","R")))</f>
        <v>R</v>
      </c>
      <c r="O215" s="30" t="s">
        <v>0</v>
      </c>
      <c r="P215" s="67"/>
      <c r="Q215" s="6"/>
    </row>
    <row r="216" spans="1:17" x14ac:dyDescent="0.35"/>
  </sheetData>
  <sheetProtection selectLockedCells="1"/>
  <mergeCells count="278">
    <mergeCell ref="M2:P2"/>
    <mergeCell ref="B61:D61"/>
    <mergeCell ref="F37:J40"/>
    <mergeCell ref="B105:K105"/>
    <mergeCell ref="B112:K112"/>
    <mergeCell ref="B119:K119"/>
    <mergeCell ref="B126:K126"/>
    <mergeCell ref="B133:K133"/>
    <mergeCell ref="B42:K42"/>
    <mergeCell ref="B49:K49"/>
    <mergeCell ref="B56:K56"/>
    <mergeCell ref="B63:K63"/>
    <mergeCell ref="B60:D60"/>
    <mergeCell ref="B68:D68"/>
    <mergeCell ref="B72:D72"/>
    <mergeCell ref="B65:D65"/>
    <mergeCell ref="F128:J131"/>
    <mergeCell ref="K128:K131"/>
    <mergeCell ref="F58:J61"/>
    <mergeCell ref="K58:K61"/>
    <mergeCell ref="M79:M82"/>
    <mergeCell ref="F86:J89"/>
    <mergeCell ref="K86:K89"/>
    <mergeCell ref="M86:M89"/>
    <mergeCell ref="B124:D124"/>
    <mergeCell ref="B107:D107"/>
    <mergeCell ref="B108:D108"/>
    <mergeCell ref="B109:D109"/>
    <mergeCell ref="B110:D110"/>
    <mergeCell ref="B103:D103"/>
    <mergeCell ref="B88:D88"/>
    <mergeCell ref="B95:D95"/>
    <mergeCell ref="B102:D102"/>
    <mergeCell ref="B94:D94"/>
    <mergeCell ref="B96:D96"/>
    <mergeCell ref="B100:D100"/>
    <mergeCell ref="M142:M145"/>
    <mergeCell ref="M93:M96"/>
    <mergeCell ref="F100:J103"/>
    <mergeCell ref="K100:K103"/>
    <mergeCell ref="M100:M103"/>
    <mergeCell ref="F107:J110"/>
    <mergeCell ref="K107:K110"/>
    <mergeCell ref="M107:M110"/>
    <mergeCell ref="F114:J117"/>
    <mergeCell ref="K114:K117"/>
    <mergeCell ref="M114:M117"/>
    <mergeCell ref="F121:J124"/>
    <mergeCell ref="F93:J96"/>
    <mergeCell ref="K121:K124"/>
    <mergeCell ref="K93:K96"/>
    <mergeCell ref="M121:M124"/>
    <mergeCell ref="M128:M131"/>
    <mergeCell ref="F135:J138"/>
    <mergeCell ref="M135:M138"/>
    <mergeCell ref="B21:K21"/>
    <mergeCell ref="B28:K28"/>
    <mergeCell ref="B35:K35"/>
    <mergeCell ref="F23:J26"/>
    <mergeCell ref="P23:P26"/>
    <mergeCell ref="P30:P33"/>
    <mergeCell ref="M37:M40"/>
    <mergeCell ref="P79:P82"/>
    <mergeCell ref="P86:P89"/>
    <mergeCell ref="F65:J68"/>
    <mergeCell ref="P37:P40"/>
    <mergeCell ref="P51:P54"/>
    <mergeCell ref="K51:K54"/>
    <mergeCell ref="M51:M54"/>
    <mergeCell ref="B79:D79"/>
    <mergeCell ref="B80:D80"/>
    <mergeCell ref="B81:D81"/>
    <mergeCell ref="B86:D86"/>
    <mergeCell ref="B73:D73"/>
    <mergeCell ref="F79:J82"/>
    <mergeCell ref="K79:K82"/>
    <mergeCell ref="B75:D75"/>
    <mergeCell ref="B74:D74"/>
    <mergeCell ref="K72:K75"/>
    <mergeCell ref="P93:P96"/>
    <mergeCell ref="P100:P103"/>
    <mergeCell ref="P107:P110"/>
    <mergeCell ref="P114:P117"/>
    <mergeCell ref="M72:M75"/>
    <mergeCell ref="P121:P124"/>
    <mergeCell ref="P16:P19"/>
    <mergeCell ref="M23:M26"/>
    <mergeCell ref="M30:M33"/>
    <mergeCell ref="M16:M19"/>
    <mergeCell ref="P65:P68"/>
    <mergeCell ref="P72:P75"/>
    <mergeCell ref="M44:M47"/>
    <mergeCell ref="M58:M61"/>
    <mergeCell ref="P128:P131"/>
    <mergeCell ref="P135:P138"/>
    <mergeCell ref="P142:P145"/>
    <mergeCell ref="F44:J47"/>
    <mergeCell ref="F51:J54"/>
    <mergeCell ref="B140:K140"/>
    <mergeCell ref="K135:K138"/>
    <mergeCell ref="B51:D51"/>
    <mergeCell ref="B101:D101"/>
    <mergeCell ref="B144:D144"/>
    <mergeCell ref="B129:D129"/>
    <mergeCell ref="B130:D130"/>
    <mergeCell ref="B131:D131"/>
    <mergeCell ref="B135:D135"/>
    <mergeCell ref="B123:D123"/>
    <mergeCell ref="B142:D142"/>
    <mergeCell ref="B122:D122"/>
    <mergeCell ref="B128:D128"/>
    <mergeCell ref="B121:D121"/>
    <mergeCell ref="B114:D114"/>
    <mergeCell ref="K65:K68"/>
    <mergeCell ref="M65:M68"/>
    <mergeCell ref="P44:P47"/>
    <mergeCell ref="P58:P61"/>
    <mergeCell ref="O4:P5"/>
    <mergeCell ref="B67:D67"/>
    <mergeCell ref="B37:D37"/>
    <mergeCell ref="B40:D40"/>
    <mergeCell ref="B31:D31"/>
    <mergeCell ref="B33:D33"/>
    <mergeCell ref="B26:D26"/>
    <mergeCell ref="B30:D30"/>
    <mergeCell ref="B23:D23"/>
    <mergeCell ref="B24:D24"/>
    <mergeCell ref="B52:D52"/>
    <mergeCell ref="B54:D54"/>
    <mergeCell ref="B58:D58"/>
    <mergeCell ref="B59:D59"/>
    <mergeCell ref="B44:D44"/>
    <mergeCell ref="B45:D45"/>
    <mergeCell ref="B66:D66"/>
    <mergeCell ref="B53:D53"/>
    <mergeCell ref="B9:D9"/>
    <mergeCell ref="B12:D12"/>
    <mergeCell ref="B16:D16"/>
    <mergeCell ref="B17:D17"/>
    <mergeCell ref="P9:P12"/>
    <mergeCell ref="M9:M12"/>
    <mergeCell ref="B5:J5"/>
    <mergeCell ref="B10:D10"/>
    <mergeCell ref="J2:J3"/>
    <mergeCell ref="K2:K3"/>
    <mergeCell ref="B11:D11"/>
    <mergeCell ref="B47:D47"/>
    <mergeCell ref="B19:D19"/>
    <mergeCell ref="B18:D18"/>
    <mergeCell ref="K9:K12"/>
    <mergeCell ref="B7:K7"/>
    <mergeCell ref="B14:K14"/>
    <mergeCell ref="F9:J12"/>
    <mergeCell ref="B38:D38"/>
    <mergeCell ref="B39:D39"/>
    <mergeCell ref="B46:D46"/>
    <mergeCell ref="F16:J19"/>
    <mergeCell ref="F30:J33"/>
    <mergeCell ref="B25:D25"/>
    <mergeCell ref="B32:D32"/>
    <mergeCell ref="K37:K40"/>
    <mergeCell ref="K23:K26"/>
    <mergeCell ref="K30:K33"/>
    <mergeCell ref="K16:K19"/>
    <mergeCell ref="K44:K47"/>
    <mergeCell ref="B147:K147"/>
    <mergeCell ref="B149:D149"/>
    <mergeCell ref="F149:J152"/>
    <mergeCell ref="K149:K152"/>
    <mergeCell ref="B70:K70"/>
    <mergeCell ref="B77:K77"/>
    <mergeCell ref="B84:K84"/>
    <mergeCell ref="B91:K91"/>
    <mergeCell ref="B98:K98"/>
    <mergeCell ref="B87:D87"/>
    <mergeCell ref="B82:D82"/>
    <mergeCell ref="B89:D89"/>
    <mergeCell ref="B93:D93"/>
    <mergeCell ref="B145:D145"/>
    <mergeCell ref="B136:D136"/>
    <mergeCell ref="B137:D137"/>
    <mergeCell ref="B138:D138"/>
    <mergeCell ref="B115:D115"/>
    <mergeCell ref="B116:D116"/>
    <mergeCell ref="B117:D117"/>
    <mergeCell ref="B143:D143"/>
    <mergeCell ref="F142:J145"/>
    <mergeCell ref="K142:K145"/>
    <mergeCell ref="F72:J75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K198:K201"/>
    <mergeCell ref="M198:M201"/>
    <mergeCell ref="P198:P201"/>
    <mergeCell ref="B199:D199"/>
    <mergeCell ref="B200:D200"/>
    <mergeCell ref="B201:D201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H2:H3"/>
    <mergeCell ref="E2:G3"/>
    <mergeCell ref="C2:D3"/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196:K196"/>
    <mergeCell ref="B198:D198"/>
    <mergeCell ref="F198:J201"/>
  </mergeCells>
  <conditionalFormatting sqref="F9:J12">
    <cfRule type="cellIs" dxfId="33" priority="33" operator="equal">
      <formula>"Bonne réponse"</formula>
    </cfRule>
  </conditionalFormatting>
  <conditionalFormatting sqref="F16:J19">
    <cfRule type="cellIs" dxfId="32" priority="32" operator="equal">
      <formula>"Bonne réponse"</formula>
    </cfRule>
  </conditionalFormatting>
  <conditionalFormatting sqref="F23:J26">
    <cfRule type="cellIs" dxfId="31" priority="31" operator="equal">
      <formula>"Bonne réponse"</formula>
    </cfRule>
  </conditionalFormatting>
  <conditionalFormatting sqref="F30:J33">
    <cfRule type="cellIs" dxfId="30" priority="30" operator="equal">
      <formula>"Bonne réponse"</formula>
    </cfRule>
  </conditionalFormatting>
  <conditionalFormatting sqref="F37:J40">
    <cfRule type="cellIs" dxfId="29" priority="29" operator="equal">
      <formula>"Bonne réponse"</formula>
    </cfRule>
  </conditionalFormatting>
  <conditionalFormatting sqref="F44:J47">
    <cfRule type="cellIs" dxfId="28" priority="28" operator="equal">
      <formula>"Bonne réponse"</formula>
    </cfRule>
  </conditionalFormatting>
  <conditionalFormatting sqref="F51:J54">
    <cfRule type="cellIs" dxfId="27" priority="27" operator="equal">
      <formula>"Bonne réponse"</formula>
    </cfRule>
  </conditionalFormatting>
  <conditionalFormatting sqref="F58:J61">
    <cfRule type="cellIs" dxfId="26" priority="26" operator="equal">
      <formula>"Bonne réponse"</formula>
    </cfRule>
  </conditionalFormatting>
  <conditionalFormatting sqref="F65:J68">
    <cfRule type="cellIs" dxfId="25" priority="25" operator="equal">
      <formula>"Bonne réponse"</formula>
    </cfRule>
  </conditionalFormatting>
  <conditionalFormatting sqref="F72:J75">
    <cfRule type="cellIs" dxfId="24" priority="24" operator="equal">
      <formula>"Bonne réponse"</formula>
    </cfRule>
  </conditionalFormatting>
  <conditionalFormatting sqref="F79:J82">
    <cfRule type="cellIs" dxfId="23" priority="23" operator="equal">
      <formula>"Bonne réponse"</formula>
    </cfRule>
  </conditionalFormatting>
  <conditionalFormatting sqref="F86:J89">
    <cfRule type="cellIs" dxfId="22" priority="22" operator="equal">
      <formula>"Bonne réponse"</formula>
    </cfRule>
  </conditionalFormatting>
  <conditionalFormatting sqref="F93:J96">
    <cfRule type="cellIs" dxfId="21" priority="21" operator="equal">
      <formula>"Bonne réponse"</formula>
    </cfRule>
  </conditionalFormatting>
  <conditionalFormatting sqref="F100:J103">
    <cfRule type="cellIs" dxfId="20" priority="20" operator="equal">
      <formula>"Bonne réponse"</formula>
    </cfRule>
  </conditionalFormatting>
  <conditionalFormatting sqref="F107:J110">
    <cfRule type="cellIs" dxfId="19" priority="19" operator="equal">
      <formula>"Bonne réponse"</formula>
    </cfRule>
  </conditionalFormatting>
  <conditionalFormatting sqref="F114:J117">
    <cfRule type="cellIs" dxfId="18" priority="18" operator="equal">
      <formula>"Bonne réponse"</formula>
    </cfRule>
  </conditionalFormatting>
  <conditionalFormatting sqref="F121:J124">
    <cfRule type="cellIs" dxfId="17" priority="17" operator="equal">
      <formula>"Bonne réponse"</formula>
    </cfRule>
  </conditionalFormatting>
  <conditionalFormatting sqref="F128:J131">
    <cfRule type="cellIs" dxfId="16" priority="16" operator="equal">
      <formula>"Bonne réponse"</formula>
    </cfRule>
  </conditionalFormatting>
  <conditionalFormatting sqref="F135:J138">
    <cfRule type="cellIs" dxfId="15" priority="15" operator="equal">
      <formula>"Bonne réponse"</formula>
    </cfRule>
  </conditionalFormatting>
  <conditionalFormatting sqref="F142:J145">
    <cfRule type="cellIs" dxfId="14" priority="11" operator="equal">
      <formula>"Bonne réponse"</formula>
    </cfRule>
  </conditionalFormatting>
  <conditionalFormatting sqref="F149:J152">
    <cfRule type="cellIs" dxfId="13" priority="10" operator="equal">
      <formula>"Bonne réponse"</formula>
    </cfRule>
  </conditionalFormatting>
  <conditionalFormatting sqref="F156:J159">
    <cfRule type="cellIs" dxfId="12" priority="9" operator="equal">
      <formula>"Bonne réponse"</formula>
    </cfRule>
  </conditionalFormatting>
  <conditionalFormatting sqref="F163:J166">
    <cfRule type="cellIs" dxfId="11" priority="8" operator="equal">
      <formula>"Bonne réponse"</formula>
    </cfRule>
  </conditionalFormatting>
  <conditionalFormatting sqref="F170:J173">
    <cfRule type="cellIs" dxfId="10" priority="7" operator="equal">
      <formula>"Bonne réponse"</formula>
    </cfRule>
  </conditionalFormatting>
  <conditionalFormatting sqref="F177:J180">
    <cfRule type="cellIs" dxfId="9" priority="6" operator="equal">
      <formula>"Bonne réponse"</formula>
    </cfRule>
  </conditionalFormatting>
  <conditionalFormatting sqref="F184:J187">
    <cfRule type="cellIs" dxfId="8" priority="5" operator="equal">
      <formula>"Bonne réponse"</formula>
    </cfRule>
  </conditionalFormatting>
  <conditionalFormatting sqref="F191:J194">
    <cfRule type="cellIs" dxfId="7" priority="4" operator="equal">
      <formula>"Bonne réponse"</formula>
    </cfRule>
  </conditionalFormatting>
  <conditionalFormatting sqref="F198:J201">
    <cfRule type="cellIs" dxfId="6" priority="3" operator="equal">
      <formula>"Bonne réponse"</formula>
    </cfRule>
  </conditionalFormatting>
  <conditionalFormatting sqref="F205:J208">
    <cfRule type="cellIs" dxfId="5" priority="2" operator="equal">
      <formula>"Bonne réponse"</formula>
    </cfRule>
  </conditionalFormatting>
  <conditionalFormatting sqref="F212:J215">
    <cfRule type="cellIs" dxfId="4" priority="1" operator="equal">
      <formula>"Bonne réponse"</formula>
    </cfRule>
  </conditionalFormatting>
  <conditionalFormatting sqref="K13">
    <cfRule type="expression" dxfId="3" priority="252">
      <formula>U13="X"</formula>
    </cfRule>
    <cfRule type="expression" dxfId="2" priority="253">
      <formula>U13=""</formula>
    </cfRule>
  </conditionalFormatting>
  <conditionalFormatting sqref="M13">
    <cfRule type="expression" dxfId="1" priority="250">
      <formula>V13="X"</formula>
    </cfRule>
    <cfRule type="expression" dxfId="0" priority="251">
      <formula>V13=""</formula>
    </cfRule>
  </conditionalFormatting>
  <pageMargins left="0.25" right="0.25" top="0.75" bottom="0.75" header="0.3" footer="0.3"/>
  <pageSetup paperSize="9" scale="51" fitToHeight="0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6"/>
  <dimension ref="A1:C3"/>
  <sheetViews>
    <sheetView workbookViewId="0">
      <selection activeCell="D1" sqref="D1:D3"/>
    </sheetView>
  </sheetViews>
  <sheetFormatPr baseColWidth="10" defaultRowHeight="15" x14ac:dyDescent="0.25"/>
  <cols>
    <col min="3" max="3" width="17" customWidth="1"/>
  </cols>
  <sheetData>
    <row r="1" spans="1:3" ht="86.1" customHeight="1" x14ac:dyDescent="0.25">
      <c r="A1" s="4" t="s">
        <v>14</v>
      </c>
      <c r="B1" s="3" t="s">
        <v>11</v>
      </c>
      <c r="C1" s="3"/>
    </row>
    <row r="2" spans="1:3" ht="86.1" customHeight="1" x14ac:dyDescent="0.25">
      <c r="A2" s="3" t="s">
        <v>15</v>
      </c>
      <c r="B2" s="3" t="s">
        <v>12</v>
      </c>
    </row>
    <row r="3" spans="1:3" ht="86.1" customHeight="1" x14ac:dyDescent="0.25">
      <c r="A3" s="3" t="s">
        <v>16</v>
      </c>
      <c r="B3" s="3" t="s">
        <v>13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Généralités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Germinal FLORES</cp:lastModifiedBy>
  <cp:lastPrinted>2021-01-06T16:59:18Z</cp:lastPrinted>
  <dcterms:created xsi:type="dcterms:W3CDTF">2021-01-05T12:08:47Z</dcterms:created>
  <dcterms:modified xsi:type="dcterms:W3CDTF">2024-10-21T09:47:29Z</dcterms:modified>
</cp:coreProperties>
</file>